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CS-217" sheetId="1" r:id="rId3"/>
    <sheet state="visible" name="D10 ARES SAMPLE" sheetId="2" r:id="rId4"/>
    <sheet state="visible" name="Update Log" sheetId="3" r:id="rId5"/>
    <sheet state="hidden" name="EmergencyAutoPopulate" sheetId="4" r:id="rId6"/>
  </sheets>
  <definedNames>
    <definedName name="NamedRange1">EmergencyAutoPopulate!$K$3:$K$28</definedName>
  </definedNames>
  <calcPr/>
</workbook>
</file>

<file path=xl/sharedStrings.xml><?xml version="1.0" encoding="utf-8"?>
<sst xmlns="http://schemas.openxmlformats.org/spreadsheetml/2006/main" count="2709" uniqueCount="1108">
  <si>
    <t>47A</t>
  </si>
  <si>
    <r>
      <rPr>
        <b/>
        <color rgb="FF0000FF"/>
        <sz val="14.0"/>
      </rPr>
      <t xml:space="preserve">DIRECT WEB LINK TO THIS PAGE </t>
    </r>
    <r>
      <rPr>
        <b/>
        <color rgb="FF1155CC"/>
        <sz val="14.0"/>
        <u/>
      </rPr>
      <t>oh217.us</t>
    </r>
    <r>
      <rPr>
        <b/>
        <color rgb="FF0000FF"/>
        <sz val="14.0"/>
      </rPr>
      <t xml:space="preserve">                                                                                                                                                                                                                              To provide updates email kc8nzj@outlook.com   </t>
    </r>
  </si>
  <si>
    <t>3 char channel names are for convenience only and should not be used to attempt to obscure the meaning of radio transmissions. OPSEC does NOT exist in amateur radio.</t>
  </si>
  <si>
    <t>ICS-217 COMMUNICATIONS RESOURCE AVAILABILITY WORKSHEET</t>
  </si>
  <si>
    <t>*Channel name is 3char/frequency</t>
  </si>
  <si>
    <t>Last Update</t>
  </si>
  <si>
    <t>#</t>
  </si>
  <si>
    <t>Channel Configuration</t>
  </si>
  <si>
    <t>3 char</t>
  </si>
  <si>
    <t>Rx Freq</t>
  </si>
  <si>
    <t>N/W</t>
  </si>
  <si>
    <t>Rx Tone</t>
  </si>
  <si>
    <t>Tx Freq</t>
  </si>
  <si>
    <t>Tx Tone</t>
  </si>
  <si>
    <t>Mode</t>
  </si>
  <si>
    <t>Trustee</t>
  </si>
  <si>
    <t>Remarks</t>
  </si>
  <si>
    <t xml:space="preserve">Adams </t>
  </si>
  <si>
    <t>2m Repeater</t>
  </si>
  <si>
    <t>01A</t>
  </si>
  <si>
    <t>W</t>
  </si>
  <si>
    <t>FM</t>
  </si>
  <si>
    <t xml:space="preserve">Allen  </t>
  </si>
  <si>
    <t xml:space="preserve">Ashland  </t>
  </si>
  <si>
    <t>03A</t>
  </si>
  <si>
    <t>N8IHI</t>
  </si>
  <si>
    <t>Skywarn</t>
  </si>
  <si>
    <t>03B</t>
  </si>
  <si>
    <t>W3YXS</t>
  </si>
  <si>
    <t>70cm Repeater</t>
  </si>
  <si>
    <t>03C</t>
  </si>
  <si>
    <t>KA8VDW</t>
  </si>
  <si>
    <t>Linked to KA8VDW system</t>
  </si>
  <si>
    <t>03E</t>
  </si>
  <si>
    <t>N8SIW</t>
  </si>
  <si>
    <t>Polk</t>
  </si>
  <si>
    <t>03F</t>
  </si>
  <si>
    <t>71.9/CC7</t>
  </si>
  <si>
    <t>DMR</t>
  </si>
  <si>
    <t>Dual mode analog/DMR</t>
  </si>
  <si>
    <t>70cm Simplex</t>
  </si>
  <si>
    <t>03G</t>
  </si>
  <si>
    <t>Ashland ARES Simplex</t>
  </si>
  <si>
    <t>2m Simplex</t>
  </si>
  <si>
    <t>03S</t>
  </si>
  <si>
    <t xml:space="preserve">Ashtabula  </t>
  </si>
  <si>
    <t>04A</t>
  </si>
  <si>
    <t>K8CY</t>
  </si>
  <si>
    <t>04B</t>
  </si>
  <si>
    <t>N8CT</t>
  </si>
  <si>
    <t>Plymouth Township</t>
  </si>
  <si>
    <t>04C</t>
  </si>
  <si>
    <t>DPL 047</t>
  </si>
  <si>
    <t>W8BHZ</t>
  </si>
  <si>
    <t>04D</t>
  </si>
  <si>
    <t>Jefferson</t>
  </si>
  <si>
    <t>04S</t>
  </si>
  <si>
    <t>Ashtabula ARES Simplex</t>
  </si>
  <si>
    <t xml:space="preserve">Athens  </t>
  </si>
  <si>
    <t xml:space="preserve">Auglaize  </t>
  </si>
  <si>
    <t xml:space="preserve">Belmont  </t>
  </si>
  <si>
    <t>07A</t>
  </si>
  <si>
    <t>FM/YSF</t>
  </si>
  <si>
    <t>KC8FZH</t>
  </si>
  <si>
    <t>Mixed Mode Yaesu Fusion</t>
  </si>
  <si>
    <t>07B</t>
  </si>
  <si>
    <t>07S</t>
  </si>
  <si>
    <t>Belmont ARES simplex</t>
  </si>
  <si>
    <t>Brown</t>
  </si>
  <si>
    <t>08A</t>
  </si>
  <si>
    <t>N1DJS</t>
  </si>
  <si>
    <t>Butler</t>
  </si>
  <si>
    <t>09A</t>
  </si>
  <si>
    <t>W8CCI</t>
  </si>
  <si>
    <t>09B</t>
  </si>
  <si>
    <t>N</t>
  </si>
  <si>
    <t>CC1</t>
  </si>
  <si>
    <t>W8BLV</t>
  </si>
  <si>
    <t>DMR-MARC</t>
  </si>
  <si>
    <t>09C</t>
  </si>
  <si>
    <t>Carroll</t>
  </si>
  <si>
    <t>Champaign</t>
  </si>
  <si>
    <t>11A</t>
  </si>
  <si>
    <t>WB8UCD</t>
  </si>
  <si>
    <t>CHAMP-V</t>
  </si>
  <si>
    <t>11B</t>
  </si>
  <si>
    <t>CHAMP-U</t>
  </si>
  <si>
    <t>Clark</t>
  </si>
  <si>
    <t>12A</t>
  </si>
  <si>
    <t>W8OG</t>
  </si>
  <si>
    <t>CLARK-V</t>
  </si>
  <si>
    <t>12B</t>
  </si>
  <si>
    <t>W8BUZ</t>
  </si>
  <si>
    <t>CLARK-U</t>
  </si>
  <si>
    <t>12C</t>
  </si>
  <si>
    <t>KC8NYH</t>
  </si>
  <si>
    <t>K4USD</t>
  </si>
  <si>
    <t>12D</t>
  </si>
  <si>
    <t>12E</t>
  </si>
  <si>
    <t>CLARK-SU simplex</t>
  </si>
  <si>
    <t>12F</t>
  </si>
  <si>
    <t>CLARK-V wide area coverage</t>
  </si>
  <si>
    <t>12S</t>
  </si>
  <si>
    <t>CLARK-SV simplex</t>
  </si>
  <si>
    <t>Clermont</t>
  </si>
  <si>
    <t>13A</t>
  </si>
  <si>
    <t>N8NKS</t>
  </si>
  <si>
    <t>Clermont County EMA</t>
  </si>
  <si>
    <t>Clinton</t>
  </si>
  <si>
    <t>14A</t>
  </si>
  <si>
    <t>WB8ZZR</t>
  </si>
  <si>
    <t>ILN WX Wilmington NWS</t>
  </si>
  <si>
    <t>14B</t>
  </si>
  <si>
    <t>K8IO</t>
  </si>
  <si>
    <t>ILN WX B/U ILN NWS backup/local coordination</t>
  </si>
  <si>
    <t>14C</t>
  </si>
  <si>
    <t>14D</t>
  </si>
  <si>
    <t>MOD C</t>
  </si>
  <si>
    <t>DSTAR</t>
  </si>
  <si>
    <t>W8GO</t>
  </si>
  <si>
    <t>14E</t>
  </si>
  <si>
    <t>MOD B</t>
  </si>
  <si>
    <t>Columbiana</t>
  </si>
  <si>
    <t xml:space="preserve">Coshocton  </t>
  </si>
  <si>
    <t>16A</t>
  </si>
  <si>
    <t>16B</t>
  </si>
  <si>
    <t>16C</t>
  </si>
  <si>
    <t>16D</t>
  </si>
  <si>
    <t>Digital</t>
  </si>
  <si>
    <t>16E</t>
  </si>
  <si>
    <t>16S</t>
  </si>
  <si>
    <t>Coshocton ARES simplex</t>
  </si>
  <si>
    <t xml:space="preserve">Crawford  </t>
  </si>
  <si>
    <t>17A</t>
  </si>
  <si>
    <t>Crawford Skywarn</t>
  </si>
  <si>
    <t xml:space="preserve">Cuyahoga  </t>
  </si>
  <si>
    <t>18A</t>
  </si>
  <si>
    <t>KB8WLW</t>
  </si>
  <si>
    <t>Parma, (Linked: 18A, 18G, 18U)</t>
  </si>
  <si>
    <t>18B</t>
  </si>
  <si>
    <t>WR8ABC</t>
  </si>
  <si>
    <t>Highland Hills, Skywarn, LEARA</t>
  </si>
  <si>
    <t>18C</t>
  </si>
  <si>
    <t>K8ZFR</t>
  </si>
  <si>
    <t>Parma, CARS</t>
  </si>
  <si>
    <t>18D</t>
  </si>
  <si>
    <t>Lakewood (LEARA)</t>
  </si>
  <si>
    <t>18E</t>
  </si>
  <si>
    <t>KC8NZJ</t>
  </si>
  <si>
    <t>Downtown, Linked to 47D</t>
  </si>
  <si>
    <t>18F</t>
  </si>
  <si>
    <t>W8DRZ</t>
  </si>
  <si>
    <t>Parma</t>
  </si>
  <si>
    <t>18G</t>
  </si>
  <si>
    <t>Parma, (Linked: 18A, 18G, 18T)</t>
  </si>
  <si>
    <t>18H</t>
  </si>
  <si>
    <t>Lakewood (LEARA) dual mode fusion</t>
  </si>
  <si>
    <t>18I</t>
  </si>
  <si>
    <t>N8APU</t>
  </si>
  <si>
    <t>S. Euclid HERO</t>
  </si>
  <si>
    <t>18J</t>
  </si>
  <si>
    <t>Parma, (CARS)</t>
  </si>
  <si>
    <t>18K</t>
  </si>
  <si>
    <t>K8SCI</t>
  </si>
  <si>
    <t>North Royalton (NCARC)</t>
  </si>
  <si>
    <t>18L</t>
  </si>
  <si>
    <t>KD8LDE</t>
  </si>
  <si>
    <t>Shaker Heights</t>
  </si>
  <si>
    <t>18M</t>
  </si>
  <si>
    <t>Shaker Heights, CARS</t>
  </si>
  <si>
    <t>18N</t>
  </si>
  <si>
    <t>K8KRG</t>
  </si>
  <si>
    <t>North Royalton NOARS</t>
  </si>
  <si>
    <t>18O</t>
  </si>
  <si>
    <t>W8DXA</t>
  </si>
  <si>
    <t>North Royalton (Northern Ohio DX Assiociation)</t>
  </si>
  <si>
    <t>18P</t>
  </si>
  <si>
    <t>N8ESG</t>
  </si>
  <si>
    <t>Portable Repeater</t>
  </si>
  <si>
    <t>18PD</t>
  </si>
  <si>
    <r>
      <rPr>
        <rFont val="Arial"/>
      </rPr>
      <t xml:space="preserve">Portable Repeater DMR mode </t>
    </r>
    <r>
      <rPr>
        <rFont val="Arial"/>
        <color rgb="FF1155CC"/>
        <u/>
      </rPr>
      <t>https://neodigital.cc/</t>
    </r>
    <r>
      <rPr>
        <rFont val="Arial"/>
      </rPr>
      <t xml:space="preserve"> </t>
    </r>
  </si>
  <si>
    <t>1.25m Repeater</t>
  </si>
  <si>
    <t>18Q</t>
  </si>
  <si>
    <t>WB8CQR</t>
  </si>
  <si>
    <t>18R</t>
  </si>
  <si>
    <t>18S</t>
  </si>
  <si>
    <t>ARES Primary Simplex</t>
  </si>
  <si>
    <t>18T</t>
  </si>
  <si>
    <t>Shaker (KD8LDE)</t>
  </si>
  <si>
    <t>18U</t>
  </si>
  <si>
    <t>70cm Digital</t>
  </si>
  <si>
    <t>18V</t>
  </si>
  <si>
    <t>N8NOD</t>
  </si>
  <si>
    <r>
      <rPr>
        <rFont val="Arial"/>
      </rPr>
      <t xml:space="preserve">Warrensville Heights </t>
    </r>
    <r>
      <rPr>
        <rFont val="Arial"/>
        <color rgb="FF1155CC"/>
        <u/>
      </rPr>
      <t>https://neodigital.cc/</t>
    </r>
    <r>
      <rPr>
        <rFont val="Arial"/>
      </rPr>
      <t xml:space="preserve"> </t>
    </r>
  </si>
  <si>
    <t>18W</t>
  </si>
  <si>
    <t>18X</t>
  </si>
  <si>
    <t>WA8CEW</t>
  </si>
  <si>
    <t>North Royalton</t>
  </si>
  <si>
    <t>18Y</t>
  </si>
  <si>
    <t>WR8RA</t>
  </si>
  <si>
    <t>18Z</t>
  </si>
  <si>
    <t>18ZA</t>
  </si>
  <si>
    <t>WR8SS</t>
  </si>
  <si>
    <t>18ZB</t>
  </si>
  <si>
    <t>K8YSE</t>
  </si>
  <si>
    <t>N. Royalton</t>
  </si>
  <si>
    <t>18ZC</t>
  </si>
  <si>
    <t>WB8THD</t>
  </si>
  <si>
    <t>18ZS</t>
  </si>
  <si>
    <t>Cuy Skywarn Simplex</t>
  </si>
  <si>
    <t xml:space="preserve">Darke  </t>
  </si>
  <si>
    <t>19A</t>
  </si>
  <si>
    <t>W8QIY</t>
  </si>
  <si>
    <t>DARKE-V</t>
  </si>
  <si>
    <t>19B</t>
  </si>
  <si>
    <t>N8OBE</t>
  </si>
  <si>
    <t>DARKE-U</t>
  </si>
  <si>
    <t xml:space="preserve">Defiance  </t>
  </si>
  <si>
    <t>20A</t>
  </si>
  <si>
    <t>K8VON</t>
  </si>
  <si>
    <t>20B</t>
  </si>
  <si>
    <t>20C</t>
  </si>
  <si>
    <t xml:space="preserve">Delaware  </t>
  </si>
  <si>
    <t>21A</t>
  </si>
  <si>
    <t>N8DCA</t>
  </si>
  <si>
    <t>ARES</t>
  </si>
  <si>
    <t>21B</t>
  </si>
  <si>
    <t>W8SMK</t>
  </si>
  <si>
    <t>21C</t>
  </si>
  <si>
    <t>KA8IWB</t>
  </si>
  <si>
    <t>Delco Weather Net</t>
  </si>
  <si>
    <t>21D</t>
  </si>
  <si>
    <t>YSF</t>
  </si>
  <si>
    <t>KE8O</t>
  </si>
  <si>
    <t>Yaesu System Fusion</t>
  </si>
  <si>
    <t>21E</t>
  </si>
  <si>
    <t>KC8BPE</t>
  </si>
  <si>
    <t xml:space="preserve">Erie  </t>
  </si>
  <si>
    <t>22A</t>
  </si>
  <si>
    <t>W8LBZ</t>
  </si>
  <si>
    <t>Sandusky Radio Experimental League, Skywarn Backup</t>
  </si>
  <si>
    <t>22B</t>
  </si>
  <si>
    <t>WB8LLY</t>
  </si>
  <si>
    <t>Berlin Heights, Skywarn Primary</t>
  </si>
  <si>
    <t>22C</t>
  </si>
  <si>
    <t>Sandusky Radio Experimental League</t>
  </si>
  <si>
    <t>22D</t>
  </si>
  <si>
    <t>Vermilion</t>
  </si>
  <si>
    <t>22E</t>
  </si>
  <si>
    <t>Berlin, Linked to KA8VDW system</t>
  </si>
  <si>
    <t>6m Repeater</t>
  </si>
  <si>
    <t>22F</t>
  </si>
  <si>
    <t xml:space="preserve">Fairfield  </t>
  </si>
  <si>
    <t xml:space="preserve">Fayette  </t>
  </si>
  <si>
    <t xml:space="preserve">Franklin  </t>
  </si>
  <si>
    <t>25A</t>
  </si>
  <si>
    <t>W8AIC</t>
  </si>
  <si>
    <t>Central Oh Skywarn (CORC)</t>
  </si>
  <si>
    <t>25B</t>
  </si>
  <si>
    <t>FM/P25</t>
  </si>
  <si>
    <t>KA8RLC</t>
  </si>
  <si>
    <t>FCOHARES Primary</t>
  </si>
  <si>
    <t>25C</t>
  </si>
  <si>
    <t>FCOHARES Secondary</t>
  </si>
  <si>
    <t>25D</t>
  </si>
  <si>
    <t>FCOHARES</t>
  </si>
  <si>
    <t>25E</t>
  </si>
  <si>
    <t>K8DRE</t>
  </si>
  <si>
    <t>CCRA</t>
  </si>
  <si>
    <t>25F</t>
  </si>
  <si>
    <t>N8PVC</t>
  </si>
  <si>
    <t>25G</t>
  </si>
  <si>
    <t>25H</t>
  </si>
  <si>
    <t>W8DIG</t>
  </si>
  <si>
    <t>CODIG</t>
  </si>
  <si>
    <t>25I</t>
  </si>
  <si>
    <t>W8RRJ</t>
  </si>
  <si>
    <t>Central Oh Traffic Net (CORC)</t>
  </si>
  <si>
    <t>25J</t>
  </si>
  <si>
    <t>W8NBA</t>
  </si>
  <si>
    <t>CORC</t>
  </si>
  <si>
    <t xml:space="preserve">Fulton  </t>
  </si>
  <si>
    <t>26A</t>
  </si>
  <si>
    <t>Gallia</t>
  </si>
  <si>
    <t xml:space="preserve">Geauga  </t>
  </si>
  <si>
    <t>28A</t>
  </si>
  <si>
    <t>W8DES</t>
  </si>
  <si>
    <t>GEARS Primary, Skywarn Primary</t>
  </si>
  <si>
    <t>28B</t>
  </si>
  <si>
    <t>W8OKE</t>
  </si>
  <si>
    <t>District 10 ARES Primary, Tri   Traffic Training Net (NORMA)</t>
  </si>
  <si>
    <t>28C</t>
  </si>
  <si>
    <t>W8LYD</t>
  </si>
  <si>
    <t>28D</t>
  </si>
  <si>
    <t>WR8ANN</t>
  </si>
  <si>
    <t>F2</t>
  </si>
  <si>
    <t>K8SGX</t>
  </si>
  <si>
    <t>NWS Skywarn Backbone (SMART) D10 ARES Secondary</t>
  </si>
  <si>
    <t>28F</t>
  </si>
  <si>
    <t>W8QT</t>
  </si>
  <si>
    <t>Chardon, Skywarn Backup</t>
  </si>
  <si>
    <t>28G</t>
  </si>
  <si>
    <t>Thompson</t>
  </si>
  <si>
    <t>28H</t>
  </si>
  <si>
    <t>WB8QGR</t>
  </si>
  <si>
    <t>Newbury</t>
  </si>
  <si>
    <t>28I</t>
  </si>
  <si>
    <t>KC8IBR</t>
  </si>
  <si>
    <t>Middlefield</t>
  </si>
  <si>
    <t>28J</t>
  </si>
  <si>
    <t>223.3600</t>
  </si>
  <si>
    <t>KB8FKM</t>
  </si>
  <si>
    <t>U2</t>
  </si>
  <si>
    <t>D251</t>
  </si>
  <si>
    <t>SMART</t>
  </si>
  <si>
    <t>28L</t>
  </si>
  <si>
    <t>Tactical Repeater</t>
  </si>
  <si>
    <t>28P</t>
  </si>
  <si>
    <t>Tactical Trailer Repeater</t>
  </si>
  <si>
    <t>28Q</t>
  </si>
  <si>
    <t>N8QBB</t>
  </si>
  <si>
    <t>Munson</t>
  </si>
  <si>
    <t>28R</t>
  </si>
  <si>
    <t>Chagrin Falls</t>
  </si>
  <si>
    <t>28S</t>
  </si>
  <si>
    <t>GEARS Simplex</t>
  </si>
  <si>
    <t xml:space="preserve">Greene  </t>
  </si>
  <si>
    <t>29A</t>
  </si>
  <si>
    <t>N8JFA</t>
  </si>
  <si>
    <t>XWARN-V Info, Alert, Standby Net</t>
  </si>
  <si>
    <t>29B</t>
  </si>
  <si>
    <t>W8GCA</t>
  </si>
  <si>
    <t>GREENE-V Countywide Tac Net</t>
  </si>
  <si>
    <t>29C</t>
  </si>
  <si>
    <t>GREENE-U Command Net</t>
  </si>
  <si>
    <t>29D</t>
  </si>
  <si>
    <t>CC13</t>
  </si>
  <si>
    <t>N8NQH</t>
  </si>
  <si>
    <t>Brandmeister</t>
  </si>
  <si>
    <t>29S</t>
  </si>
  <si>
    <t>GREENE-S Simplex</t>
  </si>
  <si>
    <t xml:space="preserve">Gurnsey  </t>
  </si>
  <si>
    <t>30A</t>
  </si>
  <si>
    <t>30B</t>
  </si>
  <si>
    <t>30C</t>
  </si>
  <si>
    <t>30D</t>
  </si>
  <si>
    <t>30E</t>
  </si>
  <si>
    <t>30F</t>
  </si>
  <si>
    <t>30S</t>
  </si>
  <si>
    <t>Gurnsey ARES simplex</t>
  </si>
  <si>
    <t xml:space="preserve">Hamilton  </t>
  </si>
  <si>
    <t>31B</t>
  </si>
  <si>
    <t>K8SCH</t>
  </si>
  <si>
    <t>Primary</t>
  </si>
  <si>
    <t>31A</t>
  </si>
  <si>
    <t>W8ESS</t>
  </si>
  <si>
    <t>Secondary</t>
  </si>
  <si>
    <t>31C</t>
  </si>
  <si>
    <t>South</t>
  </si>
  <si>
    <t>31D</t>
  </si>
  <si>
    <t>West, Dual mode analog/System Fusion</t>
  </si>
  <si>
    <t>31E</t>
  </si>
  <si>
    <t>31F</t>
  </si>
  <si>
    <t>WB8CRS</t>
  </si>
  <si>
    <t xml:space="preserve">CVG WX Cincy Skywarn </t>
  </si>
  <si>
    <t>31G</t>
  </si>
  <si>
    <t>31H</t>
  </si>
  <si>
    <t>WC8OH</t>
  </si>
  <si>
    <t>Linked to 224.1600</t>
  </si>
  <si>
    <t>31I</t>
  </si>
  <si>
    <t>W8VND</t>
  </si>
  <si>
    <t>Cincinnati Tri-State Red Cross</t>
  </si>
  <si>
    <t>31J</t>
  </si>
  <si>
    <t>K8YOJ</t>
  </si>
  <si>
    <t>Hamilton County ARPSC</t>
  </si>
  <si>
    <t>31K</t>
  </si>
  <si>
    <t>Red Cross</t>
  </si>
  <si>
    <t>31S</t>
  </si>
  <si>
    <t>CSQ</t>
  </si>
  <si>
    <t>Hamilton ARES Simplex</t>
  </si>
  <si>
    <t xml:space="preserve">Hancock  </t>
  </si>
  <si>
    <t>32A</t>
  </si>
  <si>
    <t>W8FT</t>
  </si>
  <si>
    <t>Findlay, Skywarn Primary</t>
  </si>
  <si>
    <t>32B</t>
  </si>
  <si>
    <t>Findlay, skywarn Backup</t>
  </si>
  <si>
    <t>32S</t>
  </si>
  <si>
    <t>Skywarn Simplex</t>
  </si>
  <si>
    <t xml:space="preserve">Hardin  </t>
  </si>
  <si>
    <t>33A</t>
  </si>
  <si>
    <t>W8VMV</t>
  </si>
  <si>
    <t>Kenton</t>
  </si>
  <si>
    <t xml:space="preserve">Harrison  </t>
  </si>
  <si>
    <t>34A</t>
  </si>
  <si>
    <t xml:space="preserve">Henry  </t>
  </si>
  <si>
    <t>35A</t>
  </si>
  <si>
    <t xml:space="preserve">Highland  </t>
  </si>
  <si>
    <t>36A</t>
  </si>
  <si>
    <t xml:space="preserve">Hocking  </t>
  </si>
  <si>
    <t>37A</t>
  </si>
  <si>
    <t>KB8GUN</t>
  </si>
  <si>
    <t>Logan, Hocking ARES</t>
  </si>
  <si>
    <t>37B</t>
  </si>
  <si>
    <t>37S</t>
  </si>
  <si>
    <t>Logan, Hocking ARES Simplex</t>
  </si>
  <si>
    <t xml:space="preserve">Holmes  </t>
  </si>
  <si>
    <t>38A</t>
  </si>
  <si>
    <t>Skywarn primary</t>
  </si>
  <si>
    <t>38B</t>
  </si>
  <si>
    <t>Skywarn backup</t>
  </si>
  <si>
    <t xml:space="preserve">Huron  </t>
  </si>
  <si>
    <t>39A</t>
  </si>
  <si>
    <t>AC8AP</t>
  </si>
  <si>
    <t>Willard, Huron   EMA, Skywarn primary</t>
  </si>
  <si>
    <t>39S</t>
  </si>
  <si>
    <t>Skywarn simplex</t>
  </si>
  <si>
    <t xml:space="preserve">Jackson  </t>
  </si>
  <si>
    <t xml:space="preserve">Jefferson  </t>
  </si>
  <si>
    <t>41A</t>
  </si>
  <si>
    <t>41B</t>
  </si>
  <si>
    <t>41S</t>
  </si>
  <si>
    <t>Jefferson ARES Simplex</t>
  </si>
  <si>
    <t xml:space="preserve">Knox  </t>
  </si>
  <si>
    <t>42A</t>
  </si>
  <si>
    <t>K8EEN</t>
  </si>
  <si>
    <t>Mount Vernon, dual mode FM/Yeasu System Fusion, Skywarn primary</t>
  </si>
  <si>
    <t>42B</t>
  </si>
  <si>
    <t>Mount Vernon, dual mode FM/Yeasu System Fusion, Wires-X</t>
  </si>
  <si>
    <t>42C</t>
  </si>
  <si>
    <t>Skwarn backup</t>
  </si>
  <si>
    <t xml:space="preserve">Lake  </t>
  </si>
  <si>
    <t>43A</t>
  </si>
  <si>
    <t>N8BC</t>
  </si>
  <si>
    <t>Lake County ARES (LCARA)</t>
  </si>
  <si>
    <t>43B</t>
  </si>
  <si>
    <t>43C</t>
  </si>
  <si>
    <t>43D</t>
  </si>
  <si>
    <t>43E</t>
  </si>
  <si>
    <t>43F</t>
  </si>
  <si>
    <t>N9AGC</t>
  </si>
  <si>
    <t>Lake Skywarn</t>
  </si>
  <si>
    <t>43G</t>
  </si>
  <si>
    <t>Lake Skywarn Backup</t>
  </si>
  <si>
    <t>43S</t>
  </si>
  <si>
    <t>Lake ARES Simplex</t>
  </si>
  <si>
    <t xml:space="preserve">Lawrence  </t>
  </si>
  <si>
    <t>Licking</t>
  </si>
  <si>
    <t>45A</t>
  </si>
  <si>
    <t>NARA 1 Primary</t>
  </si>
  <si>
    <t>45B</t>
  </si>
  <si>
    <t>NARA 2Secondary</t>
  </si>
  <si>
    <t>45C</t>
  </si>
  <si>
    <t>SMPL49 Simplex Alternate</t>
  </si>
  <si>
    <t>45D</t>
  </si>
  <si>
    <t>SMPL55 Simplex Tactical/Intercomm</t>
  </si>
  <si>
    <t>45S</t>
  </si>
  <si>
    <t>Simplex Primary</t>
  </si>
  <si>
    <t>Logan</t>
  </si>
  <si>
    <t>46A</t>
  </si>
  <si>
    <t>W8FTV</t>
  </si>
  <si>
    <t>LOGAN-V Dayton Skywarn North Alternate</t>
  </si>
  <si>
    <t xml:space="preserve">Lorain  </t>
  </si>
  <si>
    <t>WD8OCS</t>
  </si>
  <si>
    <t>EMARSS, Skywarn, ARES Primary</t>
  </si>
  <si>
    <t>47B</t>
  </si>
  <si>
    <t>Lorain County (NOARS)</t>
  </si>
  <si>
    <t>47C</t>
  </si>
  <si>
    <t>KC8BED</t>
  </si>
  <si>
    <t>Burning River Traffic Net</t>
  </si>
  <si>
    <t>47D</t>
  </si>
  <si>
    <t>WD8CHL</t>
  </si>
  <si>
    <t>Elyria, linked to 18E Skywarn backup</t>
  </si>
  <si>
    <t>47E</t>
  </si>
  <si>
    <t>47F</t>
  </si>
  <si>
    <t>W8HF</t>
  </si>
  <si>
    <t>47G</t>
  </si>
  <si>
    <t>WA8CAE</t>
  </si>
  <si>
    <t>Lorain</t>
  </si>
  <si>
    <t>47H</t>
  </si>
  <si>
    <t>Elyria</t>
  </si>
  <si>
    <t>47I</t>
  </si>
  <si>
    <t>Elyria LCCC</t>
  </si>
  <si>
    <t>47S</t>
  </si>
  <si>
    <t>Lorain ARES Simplex</t>
  </si>
  <si>
    <t>47T</t>
  </si>
  <si>
    <t>K8TV</t>
  </si>
  <si>
    <t>Medina County ARES Channel 47</t>
  </si>
  <si>
    <t xml:space="preserve">Lucas  </t>
  </si>
  <si>
    <t>48A</t>
  </si>
  <si>
    <t>W8RZM</t>
  </si>
  <si>
    <t>Toledo -  ARES D1 Primary</t>
  </si>
  <si>
    <t>48B</t>
  </si>
  <si>
    <t>K8ALB</t>
  </si>
  <si>
    <t>Toledo ARES D1 Secondary</t>
  </si>
  <si>
    <t>48C</t>
  </si>
  <si>
    <t>W8HHF</t>
  </si>
  <si>
    <t>Toledo - Hospitals, Skywarn primary</t>
  </si>
  <si>
    <t>48D</t>
  </si>
  <si>
    <t>WJ8E</t>
  </si>
  <si>
    <t>Toledo</t>
  </si>
  <si>
    <t>48E</t>
  </si>
  <si>
    <t>Toledo ARES Primary</t>
  </si>
  <si>
    <t>48F</t>
  </si>
  <si>
    <t>48G</t>
  </si>
  <si>
    <t>ALPHA 440 backup</t>
  </si>
  <si>
    <t>48H</t>
  </si>
  <si>
    <t>BRAVO 440 backup</t>
  </si>
  <si>
    <t>48I</t>
  </si>
  <si>
    <t>48S</t>
  </si>
  <si>
    <t>2M SIMPLEX ALPHA</t>
  </si>
  <si>
    <t>Madison</t>
  </si>
  <si>
    <t xml:space="preserve">Mahoning  </t>
  </si>
  <si>
    <t>50A</t>
  </si>
  <si>
    <t>50B</t>
  </si>
  <si>
    <t>Skywarn backup 1</t>
  </si>
  <si>
    <t>50C</t>
  </si>
  <si>
    <t>Skywarn backup 2</t>
  </si>
  <si>
    <t>50S</t>
  </si>
  <si>
    <t xml:space="preserve">Marion  </t>
  </si>
  <si>
    <t>51A</t>
  </si>
  <si>
    <t>W8MRN</t>
  </si>
  <si>
    <t>Marion</t>
  </si>
  <si>
    <t>51B</t>
  </si>
  <si>
    <t>WW8MRN</t>
  </si>
  <si>
    <t xml:space="preserve">Marion </t>
  </si>
  <si>
    <t>51C</t>
  </si>
  <si>
    <t xml:space="preserve">Medina  </t>
  </si>
  <si>
    <t>52A</t>
  </si>
  <si>
    <t>W8EOC</t>
  </si>
  <si>
    <t>Medina County ARES Channel 1 Main Input Skywarn primary</t>
  </si>
  <si>
    <t>52B</t>
  </si>
  <si>
    <t>Medina County ARES Channel 2 South Lafayette Input Skywarn primary</t>
  </si>
  <si>
    <t>52C</t>
  </si>
  <si>
    <t>Medina County ARES Channel 3 North Brunswick Input Skywarn primary</t>
  </si>
  <si>
    <t>52D</t>
  </si>
  <si>
    <t>Medina County ARES Channel 5</t>
  </si>
  <si>
    <t>52E</t>
  </si>
  <si>
    <t>W8HAC</t>
  </si>
  <si>
    <t>Medina County ARES Channel 6</t>
  </si>
  <si>
    <t>52F</t>
  </si>
  <si>
    <t>52G</t>
  </si>
  <si>
    <t>Medina County ARES Channel 9 Skywarn backup</t>
  </si>
  <si>
    <t>52H</t>
  </si>
  <si>
    <t>N8OVW</t>
  </si>
  <si>
    <t>Medina County ARES Channel 34, linked to 52L</t>
  </si>
  <si>
    <t>52I</t>
  </si>
  <si>
    <t>Medina County ARES Channel 32 North Coast ARC</t>
  </si>
  <si>
    <t>52J</t>
  </si>
  <si>
    <t>52K</t>
  </si>
  <si>
    <t>Rx in Lafayette, TX in Brunswick</t>
  </si>
  <si>
    <t>52L</t>
  </si>
  <si>
    <t>Medina / Cuyahoga County Border, linked to 52H</t>
  </si>
  <si>
    <t>52M</t>
  </si>
  <si>
    <t>Simplex on repeater output</t>
  </si>
  <si>
    <t>52S</t>
  </si>
  <si>
    <t>Medina ARES/Comm Unit Simplex</t>
  </si>
  <si>
    <t xml:space="preserve">Meigs  </t>
  </si>
  <si>
    <t>53A</t>
  </si>
  <si>
    <t>KC8LOE</t>
  </si>
  <si>
    <t>All of Meigs county</t>
  </si>
  <si>
    <t>Mercer</t>
  </si>
  <si>
    <t>Miami</t>
  </si>
  <si>
    <t>55A</t>
  </si>
  <si>
    <t>W8FW</t>
  </si>
  <si>
    <t xml:space="preserve">MIAMI-V </t>
  </si>
  <si>
    <t>55B</t>
  </si>
  <si>
    <t>W8SWS</t>
  </si>
  <si>
    <t>PIQUA-V</t>
  </si>
  <si>
    <t>55C</t>
  </si>
  <si>
    <t>W8AK</t>
  </si>
  <si>
    <t>55S</t>
  </si>
  <si>
    <t>MIAMI-S</t>
  </si>
  <si>
    <t>Monroe</t>
  </si>
  <si>
    <t>56A</t>
  </si>
  <si>
    <t>56S</t>
  </si>
  <si>
    <t>Montgomery</t>
  </si>
  <si>
    <t>57A</t>
  </si>
  <si>
    <t>K8MCA</t>
  </si>
  <si>
    <t>MONT-V Dayton Skywarn-South</t>
  </si>
  <si>
    <t>57B</t>
  </si>
  <si>
    <t>MONT-U Tac 1</t>
  </si>
  <si>
    <t>57C</t>
  </si>
  <si>
    <t>MONT-SU UHF Simplex</t>
  </si>
  <si>
    <t>57D</t>
  </si>
  <si>
    <t>W8BI</t>
  </si>
  <si>
    <t>DARA-V Dayton Skywarn-South Alternate 1</t>
  </si>
  <si>
    <t>57E</t>
  </si>
  <si>
    <t>WA8PLZ</t>
  </si>
  <si>
    <t xml:space="preserve">K4USD </t>
  </si>
  <si>
    <t>57F</t>
  </si>
  <si>
    <t>57G</t>
  </si>
  <si>
    <t>CC11</t>
  </si>
  <si>
    <t>57H</t>
  </si>
  <si>
    <t>57I</t>
  </si>
  <si>
    <t>CC7</t>
  </si>
  <si>
    <t>K1CCN</t>
  </si>
  <si>
    <t>57J</t>
  </si>
  <si>
    <t>W8HEQ</t>
  </si>
  <si>
    <t>57K</t>
  </si>
  <si>
    <t xml:space="preserve">MOD C </t>
  </si>
  <si>
    <t>W8RTL</t>
  </si>
  <si>
    <t>57L</t>
  </si>
  <si>
    <t>57M</t>
  </si>
  <si>
    <t>57S</t>
  </si>
  <si>
    <t>MONT-SV VHF Simplex</t>
  </si>
  <si>
    <t>Morgan</t>
  </si>
  <si>
    <t>58A</t>
  </si>
  <si>
    <t xml:space="preserve">Morrow  </t>
  </si>
  <si>
    <t>59A</t>
  </si>
  <si>
    <t>Muskingum</t>
  </si>
  <si>
    <t>60A</t>
  </si>
  <si>
    <t>60B</t>
  </si>
  <si>
    <t>60C</t>
  </si>
  <si>
    <t xml:space="preserve">Noble  </t>
  </si>
  <si>
    <t>61A</t>
  </si>
  <si>
    <t>NC8OH</t>
  </si>
  <si>
    <t>61B</t>
  </si>
  <si>
    <t>N2LC</t>
  </si>
  <si>
    <t>6m Simplex</t>
  </si>
  <si>
    <t>61C</t>
  </si>
  <si>
    <t>61S</t>
  </si>
  <si>
    <t xml:space="preserve">Ottawa  </t>
  </si>
  <si>
    <t>62A</t>
  </si>
  <si>
    <t>K8VXH</t>
  </si>
  <si>
    <t>Primary ARES/Skywarn</t>
  </si>
  <si>
    <t>62B</t>
  </si>
  <si>
    <t>Repeater output simplex fallback</t>
  </si>
  <si>
    <t>62C</t>
  </si>
  <si>
    <t>ARES/Skywarn Backup</t>
  </si>
  <si>
    <t>62D</t>
  </si>
  <si>
    <t>62E</t>
  </si>
  <si>
    <t>VCALL</t>
  </si>
  <si>
    <t>62F</t>
  </si>
  <si>
    <t>UCALL</t>
  </si>
  <si>
    <t>62G</t>
  </si>
  <si>
    <t>EOC TO IC</t>
  </si>
  <si>
    <t>62H</t>
  </si>
  <si>
    <t>EOC TO MACGRUDER</t>
  </si>
  <si>
    <t>62I</t>
  </si>
  <si>
    <t>SKYWARN SIMPLEX</t>
  </si>
  <si>
    <t>62J</t>
  </si>
  <si>
    <t>COUNTYWIDE DISASTER</t>
  </si>
  <si>
    <t>62K</t>
  </si>
  <si>
    <t>LOCAL OPS 1</t>
  </si>
  <si>
    <t>62L</t>
  </si>
  <si>
    <t>LOCAL OPS 2</t>
  </si>
  <si>
    <t>62M</t>
  </si>
  <si>
    <t>LOCAL OPS 3</t>
  </si>
  <si>
    <t>62N</t>
  </si>
  <si>
    <t>YSF OPS</t>
  </si>
  <si>
    <t>62O</t>
  </si>
  <si>
    <t>XBAND</t>
  </si>
  <si>
    <t>62P</t>
  </si>
  <si>
    <t xml:space="preserve">Paulding  </t>
  </si>
  <si>
    <t>63A</t>
  </si>
  <si>
    <t>KE8FJX</t>
  </si>
  <si>
    <t>ARES/Skywarn</t>
  </si>
  <si>
    <t>63B</t>
  </si>
  <si>
    <t>Perry</t>
  </si>
  <si>
    <t>Pickaway</t>
  </si>
  <si>
    <t>Pike</t>
  </si>
  <si>
    <t xml:space="preserve">Portage  </t>
  </si>
  <si>
    <t>67A</t>
  </si>
  <si>
    <t>K8BF</t>
  </si>
  <si>
    <t>Portage County ARES (PCARS), PL118.8 is secondary input</t>
  </si>
  <si>
    <t>67B</t>
  </si>
  <si>
    <t>67C</t>
  </si>
  <si>
    <t>Preble</t>
  </si>
  <si>
    <t>68A</t>
  </si>
  <si>
    <t>WB8MVR</t>
  </si>
  <si>
    <t>Dual mode analog and Fusion</t>
  </si>
  <si>
    <t>68B</t>
  </si>
  <si>
    <t>68C</t>
  </si>
  <si>
    <t>Repeater fallback</t>
  </si>
  <si>
    <t>68D</t>
  </si>
  <si>
    <t>68S</t>
  </si>
  <si>
    <t>VHF Tac Simplex</t>
  </si>
  <si>
    <t>Putnam</t>
  </si>
  <si>
    <t xml:space="preserve">Richland  </t>
  </si>
  <si>
    <t>70A</t>
  </si>
  <si>
    <t>K8RT</t>
  </si>
  <si>
    <t>ARES /  Skywarn Primary</t>
  </si>
  <si>
    <t>70B</t>
  </si>
  <si>
    <t>Linked system</t>
  </si>
  <si>
    <t>70C</t>
  </si>
  <si>
    <t>Ross</t>
  </si>
  <si>
    <t xml:space="preserve">Sandusky  </t>
  </si>
  <si>
    <t>72A</t>
  </si>
  <si>
    <t>N8SCA</t>
  </si>
  <si>
    <t>Fremont Skywarn primary</t>
  </si>
  <si>
    <t>72B</t>
  </si>
  <si>
    <t>KC8EPF</t>
  </si>
  <si>
    <t>Fremont Skywarn backup</t>
  </si>
  <si>
    <t>72C</t>
  </si>
  <si>
    <t>K8VCP</t>
  </si>
  <si>
    <t>Sandusky Valley ARC</t>
  </si>
  <si>
    <t>72D</t>
  </si>
  <si>
    <t>NF8E</t>
  </si>
  <si>
    <t>Clyde</t>
  </si>
  <si>
    <t>72E</t>
  </si>
  <si>
    <t>Fremont DMR</t>
  </si>
  <si>
    <t>72F</t>
  </si>
  <si>
    <t>Bellevue</t>
  </si>
  <si>
    <t>72G</t>
  </si>
  <si>
    <t>N8FIS</t>
  </si>
  <si>
    <t>Fremont</t>
  </si>
  <si>
    <t>72H</t>
  </si>
  <si>
    <t>K8KXA</t>
  </si>
  <si>
    <t>Gibsonburg</t>
  </si>
  <si>
    <t>Scioto</t>
  </si>
  <si>
    <t xml:space="preserve">Seneca  </t>
  </si>
  <si>
    <t>74A</t>
  </si>
  <si>
    <t>KB8EOC</t>
  </si>
  <si>
    <t>Bascom, linked to 74B, Skywarn primary</t>
  </si>
  <si>
    <t>74B</t>
  </si>
  <si>
    <t>Bascom, linked to 74A</t>
  </si>
  <si>
    <t>74C</t>
  </si>
  <si>
    <t>W8ID</t>
  </si>
  <si>
    <t>Tiffin, analog/fusion, Skywarn backup</t>
  </si>
  <si>
    <t>74D</t>
  </si>
  <si>
    <t>Republic, Linked to KA8VDW system</t>
  </si>
  <si>
    <t>74E</t>
  </si>
  <si>
    <t>74F</t>
  </si>
  <si>
    <t>K8EMR</t>
  </si>
  <si>
    <t>Tiffin</t>
  </si>
  <si>
    <t>74G</t>
  </si>
  <si>
    <t>W3BWW</t>
  </si>
  <si>
    <t>74S</t>
  </si>
  <si>
    <t>ARES Simplex Primary</t>
  </si>
  <si>
    <t>Shelby</t>
  </si>
  <si>
    <t>75A</t>
  </si>
  <si>
    <t>K8ZUK</t>
  </si>
  <si>
    <t>SHELBY-V Dayton Skywarn-North</t>
  </si>
  <si>
    <t>75B</t>
  </si>
  <si>
    <t>KE8BCY</t>
  </si>
  <si>
    <t>SHELBY-U</t>
  </si>
  <si>
    <t>75C</t>
  </si>
  <si>
    <t>N8YFM</t>
  </si>
  <si>
    <t>75D</t>
  </si>
  <si>
    <t>SHELBY-SU</t>
  </si>
  <si>
    <t>75E</t>
  </si>
  <si>
    <t>KD8YF</t>
  </si>
  <si>
    <t>75S</t>
  </si>
  <si>
    <t>SHELBY-SV</t>
  </si>
  <si>
    <t xml:space="preserve">Stark  </t>
  </si>
  <si>
    <t>76A</t>
  </si>
  <si>
    <t>76B</t>
  </si>
  <si>
    <t>76C</t>
  </si>
  <si>
    <t xml:space="preserve">Summit  </t>
  </si>
  <si>
    <t>77A</t>
  </si>
  <si>
    <t>W8ODJ</t>
  </si>
  <si>
    <t>Summit County Primary (downtown Akron)</t>
  </si>
  <si>
    <t>77B</t>
  </si>
  <si>
    <t>Summit County Secondary (Green)</t>
  </si>
  <si>
    <t>77C</t>
  </si>
  <si>
    <t>Summit County Tertiary (Norton)</t>
  </si>
  <si>
    <t>77D</t>
  </si>
  <si>
    <t>N8CPI</t>
  </si>
  <si>
    <t>Summit County Quaternary (Richfield)</t>
  </si>
  <si>
    <t>77E</t>
  </si>
  <si>
    <t>W8VPV</t>
  </si>
  <si>
    <t>CFARC Summit County Skywarn (Linked to 77F)</t>
  </si>
  <si>
    <t>77F</t>
  </si>
  <si>
    <t>CFARC Summit County Skywarn (linked to 77E)</t>
  </si>
  <si>
    <t>77G</t>
  </si>
  <si>
    <t>W8UPD</t>
  </si>
  <si>
    <t>UofA</t>
  </si>
  <si>
    <t>77H</t>
  </si>
  <si>
    <t>UofA (K4USD C-Bridge)</t>
  </si>
  <si>
    <t>77I</t>
  </si>
  <si>
    <t>N8XPK</t>
  </si>
  <si>
    <t>Akron Input</t>
  </si>
  <si>
    <t>77J</t>
  </si>
  <si>
    <t>Richfield Input</t>
  </si>
  <si>
    <t xml:space="preserve">Trumbull  </t>
  </si>
  <si>
    <t>78A</t>
  </si>
  <si>
    <t>W8VTD</t>
  </si>
  <si>
    <t>Warren Skywarn primary</t>
  </si>
  <si>
    <t>78B</t>
  </si>
  <si>
    <t>N8NVI</t>
  </si>
  <si>
    <t>Vienna Skywarn backup</t>
  </si>
  <si>
    <t>Tuscarawas</t>
  </si>
  <si>
    <t>79A</t>
  </si>
  <si>
    <t>79B</t>
  </si>
  <si>
    <t>79S</t>
  </si>
  <si>
    <t xml:space="preserve">Union  </t>
  </si>
  <si>
    <t>80A</t>
  </si>
  <si>
    <t>N8IG</t>
  </si>
  <si>
    <t>80B</t>
  </si>
  <si>
    <t>136.5/CC7</t>
  </si>
  <si>
    <t>K8JWL</t>
  </si>
  <si>
    <t>Dual mode DMR/Analog</t>
  </si>
  <si>
    <t>80C</t>
  </si>
  <si>
    <t>Simplex backup 1</t>
  </si>
  <si>
    <t>80D</t>
  </si>
  <si>
    <t>Simplex backup 2</t>
  </si>
  <si>
    <t>80E</t>
  </si>
  <si>
    <t>Simplex backup and digital MT632KL</t>
  </si>
  <si>
    <t>80S</t>
  </si>
  <si>
    <t>Union ARES Primary Simplex</t>
  </si>
  <si>
    <t>Van Wert</t>
  </si>
  <si>
    <t>81A</t>
  </si>
  <si>
    <t>KA8ZGE</t>
  </si>
  <si>
    <t>81B</t>
  </si>
  <si>
    <t>81C</t>
  </si>
  <si>
    <t>81D</t>
  </si>
  <si>
    <t>Vinton</t>
  </si>
  <si>
    <t>Warren</t>
  </si>
  <si>
    <t>83A</t>
  </si>
  <si>
    <t>WC8EMA</t>
  </si>
  <si>
    <t>WARREN County Skywarn</t>
  </si>
  <si>
    <t>83B</t>
  </si>
  <si>
    <t>KE8AOQ</t>
  </si>
  <si>
    <t>83C</t>
  </si>
  <si>
    <t>Washington</t>
  </si>
  <si>
    <t>84A</t>
  </si>
  <si>
    <t>84B</t>
  </si>
  <si>
    <t>84C</t>
  </si>
  <si>
    <t>84D</t>
  </si>
  <si>
    <t>84E</t>
  </si>
  <si>
    <t>84F</t>
  </si>
  <si>
    <t>84S</t>
  </si>
  <si>
    <t xml:space="preserve">Wayne  </t>
  </si>
  <si>
    <t>85A</t>
  </si>
  <si>
    <t>W8WOO</t>
  </si>
  <si>
    <t>Wooster</t>
  </si>
  <si>
    <t>85B</t>
  </si>
  <si>
    <t>WB8VPG</t>
  </si>
  <si>
    <t>Wooster, Skywarn District 4</t>
  </si>
  <si>
    <t>85C</t>
  </si>
  <si>
    <t>85D</t>
  </si>
  <si>
    <t>W8WKY</t>
  </si>
  <si>
    <t>Doylestown</t>
  </si>
  <si>
    <t>Williams</t>
  </si>
  <si>
    <t xml:space="preserve">Wood  </t>
  </si>
  <si>
    <t>87A</t>
  </si>
  <si>
    <t>KD8BTI</t>
  </si>
  <si>
    <t>Bowling Green Skywarn primary</t>
  </si>
  <si>
    <t>87B</t>
  </si>
  <si>
    <t>Bowling Green</t>
  </si>
  <si>
    <t>87C</t>
  </si>
  <si>
    <t>K8TIH</t>
  </si>
  <si>
    <t>Bowling Green Skywarn backup</t>
  </si>
  <si>
    <t>87D</t>
  </si>
  <si>
    <t>87E</t>
  </si>
  <si>
    <t>WD8LEI</t>
  </si>
  <si>
    <t>DMR Repeater</t>
  </si>
  <si>
    <t>87F</t>
  </si>
  <si>
    <t>Yaesu System Fusion repeater</t>
  </si>
  <si>
    <t xml:space="preserve">Wyandot  </t>
  </si>
  <si>
    <t>88A</t>
  </si>
  <si>
    <t>KE8PX</t>
  </si>
  <si>
    <t>Upper Sandusky Skywarn primary</t>
  </si>
  <si>
    <t>88B</t>
  </si>
  <si>
    <t>Skywarn Backup</t>
  </si>
  <si>
    <t>88C</t>
  </si>
  <si>
    <t>Simplex</t>
  </si>
  <si>
    <t>TX 100 PL ALL SIMPLEX</t>
  </si>
  <si>
    <t>Simplex Calling</t>
  </si>
  <si>
    <t>VTAC40</t>
  </si>
  <si>
    <t>VTAC14</t>
  </si>
  <si>
    <t>VTAC43</t>
  </si>
  <si>
    <t>VTAC45</t>
  </si>
  <si>
    <t>VTAC46</t>
  </si>
  <si>
    <t>VTAC47</t>
  </si>
  <si>
    <t>VTAC48</t>
  </si>
  <si>
    <t>VTAC49</t>
  </si>
  <si>
    <t>VTAC55</t>
  </si>
  <si>
    <t>VTAC58</t>
  </si>
  <si>
    <t>UTAC1</t>
  </si>
  <si>
    <t>Simplex Analog</t>
  </si>
  <si>
    <t>UTAC2</t>
  </si>
  <si>
    <t>P25</t>
  </si>
  <si>
    <t>APCO25 NAC293</t>
  </si>
  <si>
    <t>UTAC3</t>
  </si>
  <si>
    <t>Color Code 1, Contact 99</t>
  </si>
  <si>
    <t>UTAC4</t>
  </si>
  <si>
    <t>UTAC5</t>
  </si>
  <si>
    <t>Yaesu Fusion</t>
  </si>
  <si>
    <t>UTAC6</t>
  </si>
  <si>
    <t>DSTR</t>
  </si>
  <si>
    <t>D-Star</t>
  </si>
  <si>
    <t>UTAC7</t>
  </si>
  <si>
    <t>UTAC8</t>
  </si>
  <si>
    <t>UTAC9</t>
  </si>
  <si>
    <t>1.25m Simplex</t>
  </si>
  <si>
    <t>6TAC02</t>
  </si>
  <si>
    <t>6TAC04</t>
  </si>
  <si>
    <t>6CALL</t>
  </si>
  <si>
    <t>6TAC54</t>
  </si>
  <si>
    <t>HF and OSERP</t>
  </si>
  <si>
    <t>HF 40m SSB Phone</t>
  </si>
  <si>
    <t>OEMA-A</t>
  </si>
  <si>
    <t>LSB</t>
  </si>
  <si>
    <t>7.240-7.244  +/-QRM</t>
  </si>
  <si>
    <t>HF 75m SSB Phone</t>
  </si>
  <si>
    <t>OEMA-B</t>
  </si>
  <si>
    <t>3.902-3.906  +/-QRM</t>
  </si>
  <si>
    <t>HF 160m SSB Digital</t>
  </si>
  <si>
    <t>ODEN-A</t>
  </si>
  <si>
    <t>USB</t>
  </si>
  <si>
    <t>Olivia 8/500  -  PSK31  -  MT63-2000L Primary Daylight Saving Time</t>
  </si>
  <si>
    <t>HF 80m SSB Digital</t>
  </si>
  <si>
    <t>ODEN-B</t>
  </si>
  <si>
    <t>Olivia 8/500  -  PSK31  -  MT63-2000L Primary Standard Time</t>
  </si>
  <si>
    <t>HF 40m SSB Digital</t>
  </si>
  <si>
    <t>ODEN-C</t>
  </si>
  <si>
    <t>Olivia 8/500  -  PSK31  -  MT63-2000L Secondary</t>
  </si>
  <si>
    <t>HF 60m SSB Digital</t>
  </si>
  <si>
    <t>ODEN-D</t>
  </si>
  <si>
    <t>Olivia 8/500  -  PSK31  -  MT63-2000L Secondary 60M Channel 1</t>
  </si>
  <si>
    <t>APRS</t>
  </si>
  <si>
    <t>Digital Packet</t>
  </si>
  <si>
    <t>APRSVA</t>
  </si>
  <si>
    <t>Digital Packet with Voice Alert on National Tone 100.0</t>
  </si>
  <si>
    <t>APRSCu</t>
  </si>
  <si>
    <t>Digital Packet with Voice Alert on Cuyahoga County Tone 110.9</t>
  </si>
  <si>
    <t>PACKET</t>
  </si>
  <si>
    <t>PAC</t>
  </si>
  <si>
    <t>VAR</t>
  </si>
  <si>
    <t>CSW</t>
  </si>
  <si>
    <t>VARA Winlink</t>
  </si>
  <si>
    <t>COMMUNICATIONS RESOURCE AVAILABILITY WORKSHEET</t>
  </si>
  <si>
    <t>Frequency Band</t>
  </si>
  <si>
    <t>Description</t>
  </si>
  <si>
    <t>VHF/UHF</t>
  </si>
  <si>
    <t>OHIO ARES D10 FREQUENCIES</t>
  </si>
  <si>
    <t>Channel Name/Trunked Radio System Talkgroup</t>
  </si>
  <si>
    <t>Users</t>
  </si>
  <si>
    <t>RX Freq N or W</t>
  </si>
  <si>
    <t>RX Tone/NAC</t>
  </si>
  <si>
    <t>TX Freq N or W</t>
  </si>
  <si>
    <t>Tx Tone/NAC</t>
  </si>
  <si>
    <t>Mode A, D or M</t>
  </si>
  <si>
    <t>REPEATER</t>
  </si>
  <si>
    <t>D10 PRIMARY</t>
  </si>
  <si>
    <t>147.0150 W</t>
  </si>
  <si>
    <t>147.6150 W</t>
  </si>
  <si>
    <t>A</t>
  </si>
  <si>
    <t>D10 BACKUP</t>
  </si>
  <si>
    <t>52.6800 W</t>
  </si>
  <si>
    <t>52.9200 W</t>
  </si>
  <si>
    <t>NWS CLE Skywarn Backbone</t>
  </si>
  <si>
    <t>SIMPLEX</t>
  </si>
  <si>
    <t>D10 SIMPLEX</t>
  </si>
  <si>
    <t>146.4150 W</t>
  </si>
  <si>
    <t>MOBILE TO MOBILE</t>
  </si>
  <si>
    <t>446.1000 W</t>
  </si>
  <si>
    <t>ASHTABULA PRIMARY</t>
  </si>
  <si>
    <t>146.7150 W</t>
  </si>
  <si>
    <t>146.1150 W</t>
  </si>
  <si>
    <t>ASHTABULA BACKUP</t>
  </si>
  <si>
    <t>146.8950 W</t>
  </si>
  <si>
    <t>146.2950 W</t>
  </si>
  <si>
    <t>ASHTABULA SIMPLEX</t>
  </si>
  <si>
    <t>146.4600 W</t>
  </si>
  <si>
    <t>CUYAHOGA PRIMARY</t>
  </si>
  <si>
    <t>145.4100 W</t>
  </si>
  <si>
    <t>144.8100 W</t>
  </si>
  <si>
    <t>KB8WLW linked system</t>
  </si>
  <si>
    <t>CUYAHOGA BACKUP</t>
  </si>
  <si>
    <t>146.8200 W</t>
  </si>
  <si>
    <t>146.2200 W</t>
  </si>
  <si>
    <t>CUYAHOGA SIMPLEX</t>
  </si>
  <si>
    <t>147.4800 W</t>
  </si>
  <si>
    <t>GEAUGA PRIMARY</t>
  </si>
  <si>
    <t>146.9400 W</t>
  </si>
  <si>
    <t>146.3400 W</t>
  </si>
  <si>
    <t>Geauga Emergency Amateur Radio Service, Skywarn Primary</t>
  </si>
  <si>
    <t>GEAUGA BACKUP</t>
  </si>
  <si>
    <t>444.8125 W</t>
  </si>
  <si>
    <t>449.8125 W</t>
  </si>
  <si>
    <t>M</t>
  </si>
  <si>
    <t>Geauga Emergency Amateur Radio Service</t>
  </si>
  <si>
    <t>GEAUGA SIMPLEX</t>
  </si>
  <si>
    <t>147.4350 W</t>
  </si>
  <si>
    <t>LAKE PRIMARY</t>
  </si>
  <si>
    <t>147.2100 W</t>
  </si>
  <si>
    <t>147.8100 W</t>
  </si>
  <si>
    <t>LAKE BACKUP</t>
  </si>
  <si>
    <t>147.2550 W</t>
  </si>
  <si>
    <t>147.8550 W</t>
  </si>
  <si>
    <t>LAKE SIMPLEX</t>
  </si>
  <si>
    <t>146.4000 W</t>
  </si>
  <si>
    <t>LORAIN PRIMARY</t>
  </si>
  <si>
    <t>146.6250 W</t>
  </si>
  <si>
    <t>146.0250 W</t>
  </si>
  <si>
    <t>Lorain Skywarn EMARSS Primary</t>
  </si>
  <si>
    <t>LORAIN BACKUP</t>
  </si>
  <si>
    <t>444.1250 W</t>
  </si>
  <si>
    <t>449.1250 W</t>
  </si>
  <si>
    <t>LORAIN SIMPLEX</t>
  </si>
  <si>
    <t>146.5800 W</t>
  </si>
  <si>
    <t>MEDINA PRIMARY</t>
  </si>
  <si>
    <t>147.0300 W</t>
  </si>
  <si>
    <t>147.6300 W</t>
  </si>
  <si>
    <t>Alternate inputs on 88.5 and 131.8 PL</t>
  </si>
  <si>
    <t>MEDINA BACKUP</t>
  </si>
  <si>
    <t>444.9250 W</t>
  </si>
  <si>
    <t>449.9250 W</t>
  </si>
  <si>
    <t>MEDINA SIMPLEX</t>
  </si>
  <si>
    <t>146.5500 W</t>
  </si>
  <si>
    <t>The convention calls for frequency lists to show four digits after the decimal place, followed by either an “N” or a “W”, depending on whether the frequency is</t>
  </si>
  <si>
    <t>narrow or wide band. Mode refers to either “A” or “D” indicating analog or digital (e.g. Project 25) or "M" indicating mixed mode. All channels are shown</t>
  </si>
  <si>
    <t>as if programmed in a control station, mobile or portable radio. Repeater stations must be programmed with the Rx and Tx reversed.</t>
  </si>
  <si>
    <t xml:space="preserve">To provide updates email kc8nzj@outlook.com </t>
  </si>
  <si>
    <t>Date</t>
  </si>
  <si>
    <t>County</t>
  </si>
  <si>
    <t>Changes</t>
  </si>
  <si>
    <t>Info Provided By</t>
  </si>
  <si>
    <t>Delaware</t>
  </si>
  <si>
    <t>Updated PL for several, added 21E</t>
  </si>
  <si>
    <t>Stan N8BHL</t>
  </si>
  <si>
    <t>Hamilton</t>
  </si>
  <si>
    <t>Added new county</t>
  </si>
  <si>
    <t>Bryan KC8EGV</t>
  </si>
  <si>
    <t>Ashland</t>
  </si>
  <si>
    <t>Added DMR and Simplex</t>
  </si>
  <si>
    <t>Scott KD8OTQ</t>
  </si>
  <si>
    <t>Meigs</t>
  </si>
  <si>
    <t>added new county</t>
  </si>
  <si>
    <t>Robin KG6DI</t>
  </si>
  <si>
    <t>ODEN</t>
  </si>
  <si>
    <t>corrected frequencies, added details</t>
  </si>
  <si>
    <t xml:space="preserve">Cuyahoga </t>
  </si>
  <si>
    <t>added simplex</t>
  </si>
  <si>
    <t>Mat KC8NJZJ</t>
  </si>
  <si>
    <t>Geauga</t>
  </si>
  <si>
    <t>Medina</t>
  </si>
  <si>
    <t>Lake</t>
  </si>
  <si>
    <t>Knox</t>
  </si>
  <si>
    <t>added county</t>
  </si>
  <si>
    <t>Terry KI8N</t>
  </si>
  <si>
    <t>Paulding</t>
  </si>
  <si>
    <t>Fred N8OXQ</t>
  </si>
  <si>
    <t>Union</t>
  </si>
  <si>
    <t>Ed KE8ANU</t>
  </si>
  <si>
    <t xml:space="preserve">Franklin </t>
  </si>
  <si>
    <t>added county and central OH skywarn</t>
  </si>
  <si>
    <t>Mat KC8NZJ</t>
  </si>
  <si>
    <t>Numerous</t>
  </si>
  <si>
    <r>
      <rPr/>
      <t xml:space="preserve">Added skywarn info from </t>
    </r>
    <r>
      <rPr>
        <color rgb="FF1155CC"/>
        <u/>
      </rPr>
      <t>WX8CLE.org</t>
    </r>
  </si>
  <si>
    <t>Noble</t>
  </si>
  <si>
    <t>Gary KD8OSI</t>
  </si>
  <si>
    <t>Dist 9 ARES</t>
  </si>
  <si>
    <t>all counties updated/added</t>
  </si>
  <si>
    <t xml:space="preserve">Correction to 41B </t>
  </si>
  <si>
    <t>Greg N8GD</t>
  </si>
  <si>
    <t>Wood</t>
  </si>
  <si>
    <t>added several</t>
  </si>
  <si>
    <t>Eric WD8LEI</t>
  </si>
  <si>
    <t>Dist 3</t>
  </si>
  <si>
    <t>added all counties</t>
  </si>
  <si>
    <t>Don Parker</t>
  </si>
  <si>
    <t>added 31I &amp; 31J</t>
  </si>
  <si>
    <t>21B PL corrected</t>
  </si>
  <si>
    <t>23D removed. Repeater gone</t>
  </si>
  <si>
    <t>Wayne</t>
  </si>
  <si>
    <t>85C now DMR</t>
  </si>
  <si>
    <t>Doug KE8JNH</t>
  </si>
  <si>
    <t>Ottawa</t>
  </si>
  <si>
    <t>updated all</t>
  </si>
  <si>
    <t>James W8CEN</t>
  </si>
  <si>
    <t>added 223.52</t>
  </si>
  <si>
    <t>Steve N8TFD</t>
  </si>
  <si>
    <t>added 146.97</t>
  </si>
  <si>
    <t>added 444.1875</t>
  </si>
  <si>
    <t>added 146.73</t>
  </si>
  <si>
    <t>Adams</t>
  </si>
  <si>
    <t>added 147.000</t>
  </si>
  <si>
    <t>Highland</t>
  </si>
  <si>
    <t>added 147.21</t>
  </si>
  <si>
    <t>Defiance</t>
  </si>
  <si>
    <t>KB8IUO</t>
  </si>
  <si>
    <t>Hocking</t>
  </si>
  <si>
    <t>Dave KB8OTU</t>
  </si>
  <si>
    <t>Alan N8CJ</t>
  </si>
  <si>
    <t>Lucas</t>
  </si>
  <si>
    <t>Mike W8MAL</t>
  </si>
  <si>
    <t>Henry</t>
  </si>
  <si>
    <t>Fulton</t>
  </si>
  <si>
    <t>Seneca</t>
  </si>
  <si>
    <t>added 74G, 74S</t>
  </si>
  <si>
    <t>Dan KC8PBU</t>
  </si>
  <si>
    <t>Gary NJ8BB</t>
  </si>
  <si>
    <t>Various</t>
  </si>
  <si>
    <t>fixed various channel names and typos</t>
  </si>
  <si>
    <t>added 12F</t>
  </si>
  <si>
    <t>Phil N8OTQ</t>
  </si>
  <si>
    <t>Belmont</t>
  </si>
  <si>
    <t>corrected PL, added 07B</t>
  </si>
  <si>
    <t>Frank KD8JXP</t>
  </si>
  <si>
    <t>added 62O, 62P</t>
  </si>
  <si>
    <t>07B corrected</t>
  </si>
  <si>
    <t>OH EMA HF</t>
  </si>
  <si>
    <t>OH EMA HF corrected</t>
  </si>
  <si>
    <t xml:space="preserve">added all  </t>
  </si>
  <si>
    <t>John N8PVC</t>
  </si>
  <si>
    <t>Sandusky</t>
  </si>
  <si>
    <t>added all</t>
  </si>
  <si>
    <t>Jay K8VCE</t>
  </si>
  <si>
    <t>VanWert</t>
  </si>
  <si>
    <t>David KA8ZGE</t>
  </si>
  <si>
    <t>Removed 52F, off air</t>
  </si>
  <si>
    <t>Bob K8MD</t>
  </si>
  <si>
    <t>Removed 52J, now 47T</t>
  </si>
  <si>
    <t>Channel Name</t>
  </si>
  <si>
    <t>Owner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</si>
</sst>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0"/>
    <numFmt numFmtId="165" formatCode="0.0"/>
    <numFmt numFmtId="166" formatCode="m/d/yy"/>
    <numFmt numFmtId="167" formatCode="#,##0.0000"/>
  </numFmts>
  <fonts count="22">
    <font>
      <sz val="10.0"/>
      <color rgb="FF000000"/>
      <name val="Arial"/>
    </font>
    <font>
      <b/>
    </font>
    <font>
      <b/>
      <u/>
      <sz val="14.0"/>
      <color rgb="FF0000FF"/>
    </font>
    <font/>
    <font>
      <b/>
      <sz val="14.0"/>
      <color rgb="FF0000FF"/>
    </font>
    <font>
      <b/>
      <sz val="14.0"/>
    </font>
    <font>
      <b/>
      <color rgb="FFFF0000"/>
    </font>
    <font>
      <b/>
      <sz val="6.0"/>
    </font>
    <font>
      <name val="Arial"/>
    </font>
    <font>
      <u/>
      <color rgb="FF0000FF"/>
      <name val="Arial"/>
    </font>
    <font>
      <color rgb="FF000000"/>
      <name val="Arial"/>
    </font>
    <font>
      <b/>
      <sz val="14.0"/>
      <name val="Arial"/>
    </font>
    <font>
      <sz val="8.0"/>
      <name val="Arial"/>
    </font>
    <font>
      <b/>
      <color rgb="FF0000FF"/>
      <name val="Arial"/>
    </font>
    <font>
      <sz val="8.0"/>
      <name val="AvantGarde"/>
    </font>
    <font>
      <sz val="12.0"/>
      <color rgb="FF0000FF"/>
      <name val="AvantGarde"/>
    </font>
    <font>
      <sz val="12.0"/>
      <color rgb="FF0000FF"/>
      <name val="Arial"/>
    </font>
    <font>
      <b/>
      <sz val="12.0"/>
      <color rgb="FF0000FF"/>
      <name val="Arial"/>
    </font>
    <font>
      <sz val="8.0"/>
      <color rgb="FF0000FF"/>
      <name val="Arial"/>
    </font>
    <font>
      <b/>
      <sz val="9.0"/>
      <name val="Arial"/>
    </font>
    <font>
      <u/>
      <color rgb="FF0000FF"/>
    </font>
    <font>
      <sz val="6.0"/>
    </font>
  </fonts>
  <fills count="9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</fills>
  <borders count="18">
    <border/>
    <border>
      <left style="thick">
        <color rgb="FF0000FF"/>
      </left>
      <top style="thick">
        <color rgb="FF0000FF"/>
      </top>
    </border>
    <border>
      <top style="thick">
        <color rgb="FF0000FF"/>
      </top>
    </border>
    <border>
      <right style="thick">
        <color rgb="FF0000FF"/>
      </right>
      <top style="thick">
        <color rgb="FF0000FF"/>
      </top>
    </border>
    <border>
      <left style="thick">
        <color rgb="FF0000FF"/>
      </left>
      <bottom style="thick">
        <color rgb="FF0000FF"/>
      </bottom>
    </border>
    <border>
      <bottom style="thick">
        <color rgb="FF0000FF"/>
      </bottom>
    </border>
    <border>
      <right style="thick">
        <color rgb="FF0000FF"/>
      </right>
      <bottom style="thick">
        <color rgb="FF0000FF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3" fontId="2" numFmtId="0" xfId="0" applyAlignment="1" applyBorder="1" applyFill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1" fillId="3" fontId="4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readingOrder="0"/>
    </xf>
    <xf borderId="0" fillId="0" fontId="1" numFmtId="0" xfId="0" applyAlignment="1" applyFont="1">
      <alignment readingOrder="0"/>
    </xf>
    <xf borderId="0" fillId="4" fontId="6" numFmtId="0" xfId="0" applyAlignment="1" applyFill="1" applyFont="1">
      <alignment horizontal="center" readingOrder="0"/>
    </xf>
    <xf borderId="7" fillId="2" fontId="1" numFmtId="0" xfId="0" applyAlignment="1" applyBorder="1" applyFont="1">
      <alignment horizontal="center" readingOrder="0"/>
    </xf>
    <xf borderId="7" fillId="0" fontId="1" numFmtId="0" xfId="0" applyAlignment="1" applyBorder="1" applyFont="1">
      <alignment readingOrder="0"/>
    </xf>
    <xf borderId="7" fillId="0" fontId="1" numFmtId="0" xfId="0" applyAlignment="1" applyBorder="1" applyFont="1">
      <alignment horizontal="right" readingOrder="0"/>
    </xf>
    <xf borderId="7" fillId="0" fontId="7" numFmtId="0" xfId="0" applyAlignment="1" applyBorder="1" applyFont="1">
      <alignment readingOrder="0"/>
    </xf>
    <xf borderId="7" fillId="0" fontId="1" numFmtId="164" xfId="0" applyAlignment="1" applyBorder="1" applyFont="1" applyNumberFormat="1">
      <alignment readingOrder="0"/>
    </xf>
    <xf borderId="7" fillId="0" fontId="1" numFmtId="165" xfId="0" applyAlignment="1" applyBorder="1" applyFont="1" applyNumberFormat="1">
      <alignment horizontal="center" readingOrder="0"/>
    </xf>
    <xf borderId="7" fillId="0" fontId="1" numFmtId="0" xfId="0" applyAlignment="1" applyBorder="1" applyFont="1">
      <alignment horizontal="center" readingOrder="0"/>
    </xf>
    <xf borderId="7" fillId="4" fontId="6" numFmtId="166" xfId="0" applyAlignment="1" applyBorder="1" applyFont="1" applyNumberFormat="1">
      <alignment horizontal="center" readingOrder="0"/>
    </xf>
    <xf borderId="0" fillId="5" fontId="1" numFmtId="0" xfId="0" applyAlignment="1" applyFill="1" applyFont="1">
      <alignment horizontal="center" readingOrder="0"/>
    </xf>
    <xf borderId="0" fillId="5" fontId="1" numFmtId="0" xfId="0" applyAlignment="1" applyFont="1">
      <alignment readingOrder="0"/>
    </xf>
    <xf borderId="0" fillId="5" fontId="3" numFmtId="0" xfId="0" applyAlignment="1" applyFont="1">
      <alignment horizontal="right" readingOrder="0"/>
    </xf>
    <xf borderId="0" fillId="5" fontId="3" numFmtId="167" xfId="0" applyAlignment="1" applyFont="1" applyNumberFormat="1">
      <alignment readingOrder="0"/>
    </xf>
    <xf borderId="0" fillId="5" fontId="3" numFmtId="0" xfId="0" applyFont="1"/>
    <xf borderId="0" fillId="5" fontId="3" numFmtId="164" xfId="0" applyFont="1" applyNumberFormat="1"/>
    <xf borderId="0" fillId="5" fontId="3" numFmtId="0" xfId="0" applyAlignment="1" applyFont="1">
      <alignment readingOrder="0"/>
    </xf>
    <xf borderId="0" fillId="5" fontId="3" numFmtId="165" xfId="0" applyAlignment="1" applyFont="1" applyNumberFormat="1">
      <alignment horizontal="center" readingOrder="0"/>
    </xf>
    <xf borderId="0" fillId="5" fontId="3" numFmtId="0" xfId="0" applyAlignment="1" applyFont="1">
      <alignment horizontal="center" readingOrder="0"/>
    </xf>
    <xf borderId="0" fillId="2" fontId="1" numFmtId="0" xfId="0" applyAlignment="1" applyFont="1">
      <alignment horizontal="center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right" readingOrder="0"/>
    </xf>
    <xf borderId="0" fillId="0" fontId="3" numFmtId="164" xfId="0" applyAlignment="1" applyFont="1" applyNumberFormat="1">
      <alignment readingOrder="0"/>
    </xf>
    <xf borderId="0" fillId="0" fontId="3" numFmtId="164" xfId="0" applyFont="1" applyNumberFormat="1"/>
    <xf borderId="0" fillId="0" fontId="3" numFmtId="165" xfId="0" applyAlignment="1" applyFont="1" applyNumberFormat="1">
      <alignment horizontal="center" readingOrder="0"/>
    </xf>
    <xf borderId="0" fillId="0" fontId="3" numFmtId="0" xfId="0" applyAlignment="1" applyFont="1">
      <alignment horizontal="center" readingOrder="0"/>
    </xf>
    <xf borderId="0" fillId="0" fontId="3" numFmtId="167" xfId="0" applyAlignment="1" applyFont="1" applyNumberFormat="1">
      <alignment readingOrder="0"/>
    </xf>
    <xf borderId="0" fillId="0" fontId="8" numFmtId="0" xfId="0" applyAlignment="1" applyFont="1">
      <alignment horizontal="left" readingOrder="0" vertical="bottom"/>
    </xf>
    <xf borderId="0" fillId="0" fontId="8" numFmtId="0" xfId="0" applyAlignment="1" applyFont="1">
      <alignment horizontal="right" readingOrder="0" vertical="bottom"/>
    </xf>
    <xf borderId="0" fillId="0" fontId="8" numFmtId="167" xfId="0" applyAlignment="1" applyFont="1" applyNumberFormat="1">
      <alignment horizontal="right" readingOrder="0" vertical="bottom"/>
    </xf>
    <xf borderId="0" fillId="0" fontId="8" numFmtId="0" xfId="0" applyAlignment="1" applyFont="1">
      <alignment horizontal="left" vertical="bottom"/>
    </xf>
    <xf borderId="0" fillId="0" fontId="8" numFmtId="0" xfId="0" applyAlignment="1" applyFont="1">
      <alignment vertical="bottom"/>
    </xf>
    <xf borderId="0" fillId="0" fontId="8" numFmtId="165" xfId="0" applyAlignment="1" applyFont="1" applyNumberFormat="1">
      <alignment horizontal="center" readingOrder="0" vertical="bottom"/>
    </xf>
    <xf borderId="0" fillId="0" fontId="8" numFmtId="0" xfId="0" applyAlignment="1" applyFont="1">
      <alignment horizontal="center" vertical="bottom"/>
    </xf>
    <xf borderId="0" fillId="0" fontId="8" numFmtId="0" xfId="0" applyAlignment="1" applyFont="1">
      <alignment horizontal="center" readingOrder="0" vertical="bottom"/>
    </xf>
    <xf borderId="0" fillId="6" fontId="3" numFmtId="0" xfId="0" applyAlignment="1" applyFill="1" applyFont="1">
      <alignment readingOrder="0"/>
    </xf>
    <xf borderId="0" fillId="6" fontId="3" numFmtId="0" xfId="0" applyAlignment="1" applyFont="1">
      <alignment horizontal="right" readingOrder="0"/>
    </xf>
    <xf borderId="0" fillId="6" fontId="3" numFmtId="167" xfId="0" applyAlignment="1" applyFont="1" applyNumberFormat="1">
      <alignment readingOrder="0"/>
    </xf>
    <xf borderId="0" fillId="6" fontId="3" numFmtId="0" xfId="0" applyFont="1"/>
    <xf borderId="0" fillId="6" fontId="3" numFmtId="164" xfId="0" applyAlignment="1" applyFont="1" applyNumberFormat="1">
      <alignment readingOrder="0"/>
    </xf>
    <xf borderId="0" fillId="6" fontId="3" numFmtId="165" xfId="0" applyAlignment="1" applyFont="1" applyNumberFormat="1">
      <alignment horizontal="center" readingOrder="0"/>
    </xf>
    <xf borderId="0" fillId="6" fontId="3" numFmtId="0" xfId="0" applyAlignment="1" applyFont="1">
      <alignment horizontal="center" readingOrder="0"/>
    </xf>
    <xf borderId="0" fillId="0" fontId="8" numFmtId="167" xfId="0" applyAlignment="1" applyFont="1" applyNumberFormat="1">
      <alignment horizontal="right" vertical="bottom"/>
    </xf>
    <xf borderId="0" fillId="0" fontId="8" numFmtId="165" xfId="0" applyAlignment="1" applyFont="1" applyNumberFormat="1">
      <alignment horizontal="center" vertical="bottom"/>
    </xf>
    <xf borderId="0" fillId="0" fontId="8" numFmtId="164" xfId="0" applyAlignment="1" applyFont="1" applyNumberFormat="1">
      <alignment vertical="bottom"/>
    </xf>
    <xf borderId="0" fillId="0" fontId="8" numFmtId="0" xfId="0" applyAlignment="1" applyFont="1">
      <alignment readingOrder="0" vertical="bottom"/>
    </xf>
    <xf borderId="0" fillId="0" fontId="9" numFmtId="0" xfId="0" applyAlignment="1" applyFont="1">
      <alignment horizontal="left" readingOrder="0" vertical="bottom"/>
    </xf>
    <xf borderId="0" fillId="0" fontId="8" numFmtId="164" xfId="0" applyAlignment="1" applyFont="1" applyNumberFormat="1">
      <alignment horizontal="right" vertical="bottom"/>
    </xf>
    <xf borderId="0" fillId="0" fontId="8" numFmtId="165" xfId="0" applyAlignment="1" applyFont="1" applyNumberFormat="1">
      <alignment horizontal="center" vertical="bottom"/>
    </xf>
    <xf borderId="0" fillId="0" fontId="8" numFmtId="164" xfId="0" applyAlignment="1" applyFont="1" applyNumberFormat="1">
      <alignment horizontal="right" readingOrder="0" vertical="bottom"/>
    </xf>
    <xf borderId="0" fillId="6" fontId="10" numFmtId="167" xfId="0" applyAlignment="1" applyFont="1" applyNumberFormat="1">
      <alignment readingOrder="0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readingOrder="0" vertical="bottom"/>
    </xf>
    <xf borderId="0" fillId="5" fontId="3" numFmtId="164" xfId="0" applyAlignment="1" applyFont="1" applyNumberFormat="1">
      <alignment readingOrder="0"/>
    </xf>
    <xf borderId="0" fillId="0" fontId="0" numFmtId="0" xfId="0" applyAlignment="1" applyFont="1">
      <alignment horizontal="left" readingOrder="0" shrinkToFit="0" vertical="bottom" wrapText="0"/>
    </xf>
    <xf borderId="0" fillId="0" fontId="0" numFmtId="0" xfId="0" applyAlignment="1" applyFont="1">
      <alignment horizontal="right" readingOrder="0" shrinkToFit="0" vertical="bottom" wrapText="0"/>
    </xf>
    <xf borderId="0" fillId="0" fontId="0" numFmtId="167" xfId="0" applyAlignment="1" applyFont="1" applyNumberFormat="1">
      <alignment horizontal="right" readingOrder="0" shrinkToFit="0" vertical="bottom" wrapText="0"/>
    </xf>
    <xf borderId="0" fillId="0" fontId="0" numFmtId="164" xfId="0" applyAlignment="1" applyFont="1" applyNumberFormat="1">
      <alignment horizontal="center" readingOrder="0" shrinkToFit="0" vertical="bottom" wrapText="0"/>
    </xf>
    <xf borderId="0" fillId="0" fontId="0" numFmtId="164" xfId="0" applyAlignment="1" applyFont="1" applyNumberFormat="1">
      <alignment horizontal="right" readingOrder="0" shrinkToFit="0" vertical="bottom" wrapText="0"/>
    </xf>
    <xf borderId="0" fillId="0" fontId="0" numFmtId="165" xfId="0" applyAlignment="1" applyFont="1" applyNumberFormat="1">
      <alignment horizontal="center" readingOrder="0" shrinkToFit="0" vertical="bottom" wrapText="0"/>
    </xf>
    <xf borderId="0" fillId="0" fontId="0" numFmtId="0" xfId="0" applyAlignment="1" applyFont="1">
      <alignment horizontal="center" readingOrder="0" shrinkToFit="0" vertical="bottom" wrapText="0"/>
    </xf>
    <xf quotePrefix="1" borderId="0" fillId="0" fontId="3" numFmtId="164" xfId="0" applyAlignment="1" applyFont="1" applyNumberFormat="1">
      <alignment readingOrder="0"/>
    </xf>
    <xf borderId="0" fillId="0" fontId="3" numFmtId="165" xfId="0" applyAlignment="1" applyFont="1" applyNumberFormat="1">
      <alignment readingOrder="0"/>
    </xf>
    <xf borderId="0" fillId="0" fontId="3" numFmtId="165" xfId="0" applyAlignment="1" applyFont="1" applyNumberFormat="1">
      <alignment horizontal="right" readingOrder="0"/>
    </xf>
    <xf borderId="0" fillId="6" fontId="1" numFmtId="0" xfId="0" applyAlignment="1" applyFont="1">
      <alignment horizontal="center"/>
    </xf>
    <xf quotePrefix="1" borderId="0" fillId="0" fontId="3" numFmtId="0" xfId="0" applyAlignment="1" applyFont="1">
      <alignment horizontal="right" readingOrder="0"/>
    </xf>
    <xf borderId="0" fillId="6" fontId="10" numFmtId="0" xfId="0" applyAlignment="1" applyFont="1">
      <alignment horizontal="left" readingOrder="0"/>
    </xf>
    <xf borderId="0" fillId="0" fontId="8" numFmtId="0" xfId="0" applyAlignment="1" applyFont="1">
      <alignment readingOrder="0" shrinkToFit="0" vertical="bottom" wrapText="0"/>
    </xf>
    <xf borderId="0" fillId="0" fontId="8" numFmtId="0" xfId="0" applyAlignment="1" applyFont="1">
      <alignment horizontal="right" readingOrder="0" shrinkToFit="0" vertical="bottom" wrapText="0"/>
    </xf>
    <xf borderId="0" fillId="0" fontId="8" numFmtId="164" xfId="0" applyAlignment="1" applyFont="1" applyNumberFormat="1">
      <alignment horizontal="right" readingOrder="0" shrinkToFit="0" vertical="bottom" wrapText="0"/>
    </xf>
    <xf borderId="0" fillId="0" fontId="10" numFmtId="0" xfId="0" applyAlignment="1" applyFont="1">
      <alignment readingOrder="0" shrinkToFit="0" vertical="bottom" wrapText="0"/>
    </xf>
    <xf borderId="0" fillId="0" fontId="10" numFmtId="0" xfId="0" applyAlignment="1" applyFont="1">
      <alignment shrinkToFit="0" vertical="bottom" wrapText="0"/>
    </xf>
    <xf borderId="0" fillId="0" fontId="8" numFmtId="165" xfId="0" applyAlignment="1" applyFont="1" applyNumberFormat="1">
      <alignment readingOrder="0" shrinkToFit="0" vertical="bottom" wrapText="0"/>
    </xf>
    <xf borderId="0" fillId="0" fontId="8" numFmtId="0" xfId="0" applyAlignment="1" applyFont="1">
      <alignment horizontal="center"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8" numFmtId="0" xfId="0" applyAlignment="1" applyFont="1">
      <alignment horizontal="right" readingOrder="0" shrinkToFit="0" vertical="bottom" wrapText="0"/>
    </xf>
    <xf borderId="0" fillId="0" fontId="10" numFmtId="164" xfId="0" applyAlignment="1" applyFont="1" applyNumberFormat="1">
      <alignment horizontal="right" readingOrder="0" shrinkToFit="0" vertical="bottom" wrapText="0"/>
    </xf>
    <xf borderId="0" fillId="5" fontId="3" numFmtId="165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5" fontId="1" numFmtId="0" xfId="0" applyAlignment="1" applyFont="1">
      <alignment horizontal="center"/>
    </xf>
    <xf borderId="0" fillId="5" fontId="1" numFmtId="0" xfId="0" applyAlignment="1" applyFont="1">
      <alignment horizontal="right" readingOrder="0"/>
    </xf>
    <xf borderId="0" fillId="5" fontId="1" numFmtId="164" xfId="0" applyAlignment="1" applyFont="1" applyNumberFormat="1">
      <alignment readingOrder="0"/>
    </xf>
    <xf borderId="0" fillId="5" fontId="1" numFmtId="0" xfId="0" applyFont="1"/>
    <xf borderId="0" fillId="5" fontId="1" numFmtId="164" xfId="0" applyFont="1" applyNumberFormat="1"/>
    <xf borderId="0" fillId="5" fontId="1" numFmtId="165" xfId="0" applyAlignment="1" applyFont="1" applyNumberFormat="1">
      <alignment horizontal="center" readingOrder="0"/>
    </xf>
    <xf borderId="0" fillId="0" fontId="3" numFmtId="0" xfId="0" applyAlignment="1" applyFont="1">
      <alignment horizontal="center"/>
    </xf>
    <xf borderId="0" fillId="7" fontId="1" numFmtId="0" xfId="0" applyAlignment="1" applyFill="1" applyFont="1">
      <alignment readingOrder="0"/>
    </xf>
    <xf borderId="0" fillId="7" fontId="1" numFmtId="0" xfId="0" applyAlignment="1" applyFont="1">
      <alignment horizontal="right"/>
    </xf>
    <xf borderId="0" fillId="7" fontId="1" numFmtId="0" xfId="0" applyFont="1"/>
    <xf borderId="0" fillId="7" fontId="1" numFmtId="164" xfId="0" applyFont="1" applyNumberFormat="1"/>
    <xf borderId="0" fillId="7" fontId="1" numFmtId="165" xfId="0" applyAlignment="1" applyFont="1" applyNumberFormat="1">
      <alignment horizontal="center"/>
    </xf>
    <xf borderId="0" fillId="7" fontId="1" numFmtId="0" xfId="0" applyAlignment="1" applyFont="1">
      <alignment horizontal="center"/>
    </xf>
    <xf borderId="0" fillId="0" fontId="3" numFmtId="165" xfId="0" applyAlignment="1" applyFont="1" applyNumberFormat="1">
      <alignment horizontal="center"/>
    </xf>
    <xf borderId="8" fillId="0" fontId="11" numFmtId="0" xfId="0" applyAlignment="1" applyBorder="1" applyFont="1">
      <alignment horizontal="center" readingOrder="0" shrinkToFit="0" wrapText="0"/>
    </xf>
    <xf borderId="9" fillId="0" fontId="3" numFmtId="0" xfId="0" applyBorder="1" applyFont="1"/>
    <xf borderId="10" fillId="0" fontId="3" numFmtId="0" xfId="0" applyBorder="1" applyFont="1"/>
    <xf borderId="11" fillId="0" fontId="12" numFmtId="0" xfId="0" applyAlignment="1" applyBorder="1" applyFont="1">
      <alignment readingOrder="0" vertical="top"/>
    </xf>
    <xf borderId="12" fillId="0" fontId="3" numFmtId="0" xfId="0" applyBorder="1" applyFont="1"/>
    <xf borderId="0" fillId="0" fontId="8" numFmtId="0" xfId="0" applyAlignment="1" applyFont="1">
      <alignment shrinkToFit="0" vertical="bottom" wrapText="0"/>
    </xf>
    <xf borderId="13" fillId="0" fontId="3" numFmtId="0" xfId="0" applyBorder="1" applyFont="1"/>
    <xf borderId="14" fillId="0" fontId="3" numFmtId="0" xfId="0" applyBorder="1" applyFont="1"/>
    <xf borderId="8" fillId="0" fontId="13" numFmtId="0" xfId="0" applyAlignment="1" applyBorder="1" applyFont="1">
      <alignment horizontal="center" readingOrder="0" shrinkToFit="0" wrapText="0"/>
    </xf>
    <xf borderId="15" fillId="0" fontId="3" numFmtId="0" xfId="0" applyBorder="1" applyFont="1"/>
    <xf borderId="7" fillId="0" fontId="3" numFmtId="0" xfId="0" applyBorder="1" applyFont="1"/>
    <xf borderId="16" fillId="0" fontId="3" numFmtId="0" xfId="0" applyBorder="1" applyFont="1"/>
    <xf borderId="7" fillId="8" fontId="14" numFmtId="0" xfId="0" applyAlignment="1" applyBorder="1" applyFill="1" applyFont="1">
      <alignment horizontal="center" vertical="top"/>
    </xf>
    <xf borderId="0" fillId="0" fontId="12" numFmtId="0" xfId="0" applyAlignment="1" applyFont="1">
      <alignment shrinkToFit="0" vertical="bottom" wrapText="0"/>
    </xf>
    <xf borderId="17" fillId="0" fontId="14" numFmtId="0" xfId="0" applyAlignment="1" applyBorder="1" applyFont="1">
      <alignment horizontal="center" shrinkToFit="0" vertical="top" wrapText="1"/>
    </xf>
    <xf borderId="17" fillId="0" fontId="12" numFmtId="0" xfId="0" applyAlignment="1" applyBorder="1" applyFont="1">
      <alignment horizontal="center" readingOrder="0" shrinkToFit="0" wrapText="1"/>
    </xf>
    <xf borderId="17" fillId="0" fontId="15" numFmtId="0" xfId="0" applyAlignment="1" applyBorder="1" applyFont="1">
      <alignment horizontal="center" shrinkToFit="0" wrapText="1"/>
    </xf>
    <xf borderId="17" fillId="0" fontId="16" numFmtId="0" xfId="0" applyAlignment="1" applyBorder="1" applyFont="1">
      <alignment horizontal="center" readingOrder="0" shrinkToFit="0" wrapText="1"/>
    </xf>
    <xf borderId="17" fillId="0" fontId="17" numFmtId="0" xfId="0" applyAlignment="1" applyBorder="1" applyFont="1">
      <alignment horizontal="center" readingOrder="0" shrinkToFit="0" wrapText="1"/>
    </xf>
    <xf borderId="17" fillId="0" fontId="16" numFmtId="0" xfId="0" applyAlignment="1" applyBorder="1" applyFont="1">
      <alignment horizontal="center" shrinkToFit="0" wrapText="1"/>
    </xf>
    <xf borderId="17" fillId="0" fontId="16" numFmtId="165" xfId="0" applyAlignment="1" applyBorder="1" applyFont="1" applyNumberFormat="1">
      <alignment horizontal="center" readingOrder="0" shrinkToFit="0" wrapText="1"/>
    </xf>
    <xf borderId="17" fillId="0" fontId="18" numFmtId="0" xfId="0" applyAlignment="1" applyBorder="1" applyFont="1">
      <alignment horizontal="center" readingOrder="0" shrinkToFit="0" wrapText="1"/>
    </xf>
    <xf borderId="0" fillId="0" fontId="19" numFmtId="0" xfId="0" applyAlignment="1" applyFont="1">
      <alignment readingOrder="0" shrinkToFit="0" vertical="bottom" wrapText="1"/>
    </xf>
    <xf borderId="0" fillId="0" fontId="12" numFmtId="0" xfId="0" applyAlignment="1" applyFont="1">
      <alignment shrinkToFit="0" vertical="bottom" wrapText="1"/>
    </xf>
    <xf borderId="0" fillId="0" fontId="1" numFmtId="0" xfId="0" applyAlignment="1" applyFont="1">
      <alignment horizontal="center" readingOrder="0"/>
    </xf>
    <xf borderId="17" fillId="0" fontId="1" numFmtId="0" xfId="0" applyAlignment="1" applyBorder="1" applyFont="1">
      <alignment horizontal="center" readingOrder="0"/>
    </xf>
    <xf borderId="17" fillId="0" fontId="3" numFmtId="166" xfId="0" applyAlignment="1" applyBorder="1" applyFont="1" applyNumberFormat="1">
      <alignment horizontal="center" readingOrder="0"/>
    </xf>
    <xf borderId="17" fillId="0" fontId="3" numFmtId="0" xfId="0" applyAlignment="1" applyBorder="1" applyFont="1">
      <alignment horizontal="center" readingOrder="0"/>
    </xf>
    <xf borderId="17" fillId="0" fontId="3" numFmtId="0" xfId="0" applyAlignment="1" applyBorder="1" applyFont="1">
      <alignment horizontal="center"/>
    </xf>
    <xf borderId="17" fillId="0" fontId="20" numFmtId="0" xfId="0" applyAlignment="1" applyBorder="1" applyFont="1">
      <alignment horizontal="center" readingOrder="0"/>
    </xf>
    <xf borderId="0" fillId="0" fontId="21" numFmtId="0" xfId="0" applyAlignment="1" applyFont="1">
      <alignment readingOrder="0"/>
    </xf>
    <xf borderId="0" fillId="6" fontId="3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oh217.us/" TargetMode="External"/><Relationship Id="rId2" Type="http://schemas.openxmlformats.org/officeDocument/2006/relationships/hyperlink" Target="https://neodigital.cc/" TargetMode="External"/><Relationship Id="rId3" Type="http://schemas.openxmlformats.org/officeDocument/2006/relationships/hyperlink" Target="https://neodigital.cc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x8cle.org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1.88"/>
    <col customWidth="1" min="2" max="2" width="25.13"/>
    <col customWidth="1" min="3" max="3" width="7.63"/>
    <col customWidth="1" min="4" max="4" width="8.5"/>
    <col customWidth="1" min="5" max="5" width="3.13"/>
    <col customWidth="1" min="6" max="6" width="7.5"/>
    <col customWidth="1" min="7" max="7" width="7.63"/>
    <col customWidth="1" min="8" max="8" width="3.13"/>
    <col customWidth="1" min="9" max="9" width="8.88"/>
    <col customWidth="1" min="10" max="10" width="6.75"/>
    <col customWidth="1" min="11" max="11" width="8.75"/>
    <col customWidth="1" min="12" max="12" width="53.88"/>
    <col customWidth="1" min="13" max="13" width="10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29.25" customHeight="1">
      <c r="A2" s="1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>
      <c r="A3" s="1"/>
      <c r="B3" s="8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>
      <c r="A4" s="1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>
      <c r="A5" s="1"/>
      <c r="B5" s="9" t="s">
        <v>3</v>
      </c>
      <c r="L5" s="10" t="s">
        <v>4</v>
      </c>
      <c r="M5" s="11" t="s">
        <v>5</v>
      </c>
    </row>
    <row r="6">
      <c r="A6" s="12" t="s">
        <v>6</v>
      </c>
      <c r="B6" s="13" t="s">
        <v>7</v>
      </c>
      <c r="C6" s="14" t="s">
        <v>8</v>
      </c>
      <c r="D6" s="13" t="s">
        <v>9</v>
      </c>
      <c r="E6" s="15" t="s">
        <v>10</v>
      </c>
      <c r="F6" s="13" t="s">
        <v>11</v>
      </c>
      <c r="G6" s="16" t="s">
        <v>12</v>
      </c>
      <c r="H6" s="15" t="s">
        <v>10</v>
      </c>
      <c r="I6" s="17" t="s">
        <v>13</v>
      </c>
      <c r="J6" s="18" t="s">
        <v>14</v>
      </c>
      <c r="K6" s="13" t="s">
        <v>15</v>
      </c>
      <c r="L6" s="13" t="s">
        <v>16</v>
      </c>
      <c r="M6" s="19">
        <v>45085.0</v>
      </c>
    </row>
    <row r="7">
      <c r="A7" s="20">
        <v>1.0</v>
      </c>
      <c r="B7" s="21" t="s">
        <v>17</v>
      </c>
      <c r="C7" s="22"/>
      <c r="D7" s="23"/>
      <c r="E7" s="24"/>
      <c r="F7" s="24"/>
      <c r="G7" s="25"/>
      <c r="H7" s="26"/>
      <c r="I7" s="27"/>
      <c r="J7" s="28"/>
      <c r="K7" s="26"/>
      <c r="L7" s="26"/>
      <c r="M7" s="26"/>
    </row>
    <row r="8">
      <c r="A8" s="29"/>
      <c r="B8" s="30" t="s">
        <v>18</v>
      </c>
      <c r="C8" s="31" t="s">
        <v>19</v>
      </c>
      <c r="D8" s="32">
        <v>147.0</v>
      </c>
      <c r="E8" s="30" t="s">
        <v>20</v>
      </c>
      <c r="G8" s="33">
        <f>IF(D8, IF(AND(D8&gt;=145.1,D8&lt;=145.5), D8-0.6, IF(AND(D8&gt;=146,D8&lt;=146.4), D8+0.6, IF(AND(D8&gt;=146.6,D8&lt;=146.999999), D8-0.6, IF(AND(D8&gt;=147,D8&lt;=147.4), D8+0.6, IF(AND(D8&gt;=147.6,D8&lt;=148), D8-0.6, IF(AND(D8&gt;=442,D8&lt;=445), D8+5, D8)))))), "")</f>
        <v>147.6</v>
      </c>
      <c r="H8" s="30" t="str">
        <f>IF(G8, "W", "")</f>
        <v>W</v>
      </c>
      <c r="I8" s="34">
        <v>94.8</v>
      </c>
      <c r="J8" s="35" t="s">
        <v>21</v>
      </c>
      <c r="L8" s="30"/>
      <c r="M8" s="30"/>
    </row>
    <row r="9">
      <c r="A9" s="20">
        <v>2.0</v>
      </c>
      <c r="B9" s="21" t="s">
        <v>22</v>
      </c>
      <c r="C9" s="22"/>
      <c r="D9" s="23"/>
      <c r="E9" s="24"/>
      <c r="F9" s="24"/>
      <c r="G9" s="25"/>
      <c r="H9" s="26"/>
      <c r="I9" s="27"/>
      <c r="J9" s="28"/>
      <c r="K9" s="26"/>
      <c r="L9" s="26"/>
      <c r="M9" s="26"/>
    </row>
    <row r="10">
      <c r="A10" s="20">
        <v>3.0</v>
      </c>
      <c r="B10" s="21" t="s">
        <v>23</v>
      </c>
      <c r="C10" s="22"/>
      <c r="D10" s="23"/>
      <c r="E10" s="24"/>
      <c r="F10" s="24"/>
      <c r="G10" s="25"/>
      <c r="H10" s="26"/>
      <c r="I10" s="27"/>
      <c r="J10" s="28"/>
      <c r="K10" s="26"/>
      <c r="L10" s="26"/>
      <c r="M10" s="26"/>
    </row>
    <row r="11">
      <c r="A11" s="29"/>
      <c r="B11" s="30" t="s">
        <v>18</v>
      </c>
      <c r="C11" s="31" t="s">
        <v>24</v>
      </c>
      <c r="D11" s="32">
        <v>147.105</v>
      </c>
      <c r="E11" s="30" t="s">
        <v>20</v>
      </c>
      <c r="F11" s="30"/>
      <c r="G11" s="33">
        <f t="shared" ref="G11:G14" si="1">IF(D11, IF(AND(D11&gt;=145.1,D11&lt;=145.5), D11-0.6, IF(AND(D11&gt;=146,D11&lt;=146.4), D11+0.6, IF(AND(D11&gt;=146.6,D11&lt;=146.999999), D11-0.6, IF(AND(D11&gt;=147,D11&lt;=147.4), D11+0.6, IF(AND(D11&gt;=147.6,D11&lt;=148), D11-0.6, IF(AND(D11&gt;=442,D11&lt;=445), D11+5, D11)))))), "")</f>
        <v>147.705</v>
      </c>
      <c r="H11" s="30" t="str">
        <f t="shared" ref="H11:H14" si="2">IF(G11, "W", "")</f>
        <v>W</v>
      </c>
      <c r="I11" s="34">
        <v>71.9</v>
      </c>
      <c r="J11" s="35" t="s">
        <v>21</v>
      </c>
      <c r="K11" s="30" t="s">
        <v>25</v>
      </c>
      <c r="L11" s="30" t="s">
        <v>26</v>
      </c>
      <c r="M11" s="30"/>
    </row>
    <row r="12">
      <c r="A12" s="29"/>
      <c r="B12" s="30" t="s">
        <v>18</v>
      </c>
      <c r="C12" s="31" t="s">
        <v>27</v>
      </c>
      <c r="D12" s="32">
        <v>146.745</v>
      </c>
      <c r="E12" s="30" t="s">
        <v>20</v>
      </c>
      <c r="G12" s="33">
        <f t="shared" si="1"/>
        <v>146.145</v>
      </c>
      <c r="H12" s="30" t="str">
        <f t="shared" si="2"/>
        <v>W</v>
      </c>
      <c r="I12" s="34">
        <v>71.9</v>
      </c>
      <c r="J12" s="35" t="s">
        <v>21</v>
      </c>
      <c r="K12" s="30" t="s">
        <v>28</v>
      </c>
      <c r="L12" s="30"/>
      <c r="M12" s="30"/>
    </row>
    <row r="13">
      <c r="A13" s="29"/>
      <c r="B13" s="30" t="s">
        <v>29</v>
      </c>
      <c r="C13" s="31" t="s">
        <v>30</v>
      </c>
      <c r="D13" s="32">
        <v>443.625</v>
      </c>
      <c r="E13" s="30" t="s">
        <v>20</v>
      </c>
      <c r="G13" s="33">
        <f t="shared" si="1"/>
        <v>448.625</v>
      </c>
      <c r="H13" s="30" t="str">
        <f t="shared" si="2"/>
        <v>W</v>
      </c>
      <c r="I13" s="34">
        <v>162.2</v>
      </c>
      <c r="J13" s="35" t="s">
        <v>21</v>
      </c>
      <c r="K13" s="30" t="s">
        <v>31</v>
      </c>
      <c r="L13" s="30" t="s">
        <v>32</v>
      </c>
      <c r="M13" s="30"/>
    </row>
    <row r="14">
      <c r="A14" s="29"/>
      <c r="B14" s="30" t="s">
        <v>18</v>
      </c>
      <c r="C14" s="31" t="s">
        <v>33</v>
      </c>
      <c r="D14" s="32">
        <v>145.13</v>
      </c>
      <c r="E14" t="str">
        <f>IF(D14, "W", "")</f>
        <v>W</v>
      </c>
      <c r="G14" s="33">
        <f t="shared" si="1"/>
        <v>144.53</v>
      </c>
      <c r="H14" s="30" t="str">
        <f t="shared" si="2"/>
        <v>W</v>
      </c>
      <c r="I14" s="34">
        <v>110.9</v>
      </c>
      <c r="J14" s="35" t="s">
        <v>21</v>
      </c>
      <c r="K14" s="30" t="s">
        <v>34</v>
      </c>
      <c r="L14" s="30" t="s">
        <v>35</v>
      </c>
      <c r="M14" s="30"/>
    </row>
    <row r="15">
      <c r="A15" s="29"/>
      <c r="B15" s="30" t="s">
        <v>29</v>
      </c>
      <c r="C15" s="31" t="s">
        <v>36</v>
      </c>
      <c r="D15" s="32">
        <v>444.0375</v>
      </c>
      <c r="E15" s="30" t="s">
        <v>20</v>
      </c>
      <c r="G15" s="32">
        <v>449.0375</v>
      </c>
      <c r="H15" s="30" t="s">
        <v>20</v>
      </c>
      <c r="I15" s="34" t="s">
        <v>37</v>
      </c>
      <c r="J15" s="35" t="s">
        <v>38</v>
      </c>
      <c r="K15" s="30" t="s">
        <v>25</v>
      </c>
      <c r="L15" s="30" t="s">
        <v>39</v>
      </c>
      <c r="M15" s="30"/>
    </row>
    <row r="16">
      <c r="A16" s="29"/>
      <c r="B16" s="30" t="s">
        <v>40</v>
      </c>
      <c r="C16" s="31" t="s">
        <v>41</v>
      </c>
      <c r="D16" s="32">
        <v>446.4</v>
      </c>
      <c r="E16" s="30" t="s">
        <v>20</v>
      </c>
      <c r="G16" s="32">
        <v>446.4</v>
      </c>
      <c r="H16" s="30" t="s">
        <v>20</v>
      </c>
      <c r="I16" s="34">
        <v>100.0</v>
      </c>
      <c r="J16" s="35" t="s">
        <v>21</v>
      </c>
      <c r="K16" s="30"/>
      <c r="L16" s="30" t="s">
        <v>42</v>
      </c>
      <c r="M16" s="30"/>
    </row>
    <row r="17">
      <c r="A17" s="29"/>
      <c r="B17" s="30" t="s">
        <v>43</v>
      </c>
      <c r="C17" s="31" t="s">
        <v>44</v>
      </c>
      <c r="D17" s="32">
        <v>146.43</v>
      </c>
      <c r="E17" s="30" t="s">
        <v>20</v>
      </c>
      <c r="G17" s="32">
        <v>146.43</v>
      </c>
      <c r="H17" s="30" t="s">
        <v>20</v>
      </c>
      <c r="I17" s="34">
        <v>100.0</v>
      </c>
      <c r="J17" s="35" t="s">
        <v>21</v>
      </c>
      <c r="K17" s="30"/>
      <c r="L17" s="30" t="s">
        <v>42</v>
      </c>
      <c r="M17" s="30"/>
    </row>
    <row r="18">
      <c r="A18" s="20">
        <v>4.0</v>
      </c>
      <c r="B18" s="21" t="s">
        <v>45</v>
      </c>
      <c r="C18" s="22"/>
      <c r="D18" s="23"/>
      <c r="E18" s="24"/>
      <c r="F18" s="24"/>
      <c r="G18" s="25"/>
      <c r="H18" s="26"/>
      <c r="I18" s="27"/>
      <c r="J18" s="28"/>
      <c r="K18" s="26"/>
      <c r="L18" s="26"/>
      <c r="M18" s="26"/>
    </row>
    <row r="19">
      <c r="A19" s="29"/>
      <c r="B19" s="30" t="s">
        <v>18</v>
      </c>
      <c r="C19" s="31" t="s">
        <v>46</v>
      </c>
      <c r="D19" s="36">
        <v>146.715</v>
      </c>
      <c r="E19" t="str">
        <f>IF(D19, "W", "")</f>
        <v>W</v>
      </c>
      <c r="G19" s="33">
        <f>IF(D19, IF(AND(D19&gt;=145.1,D19&lt;=145.5), D19-0.6, IF(AND(D19&gt;=146,D19&lt;=146.4), D19+0.6, IF(AND(D19&gt;=146.6,D19&lt;=146.999999), D19-0.6, IF(AND(D19&gt;=147,D19&lt;=147.4), D19+0.6, IF(AND(D19&gt;=147.6,D19&lt;=148), D19-0.6, IF(AND(D19&gt;=442,D19&lt;=445), D19+5, D19)))))), "")</f>
        <v>146.115</v>
      </c>
      <c r="H19" s="30" t="str">
        <f>IF(G19, "W", "")</f>
        <v>W</v>
      </c>
      <c r="I19" s="34">
        <v>141.3</v>
      </c>
      <c r="J19" s="35" t="s">
        <v>21</v>
      </c>
      <c r="K19" s="30" t="s">
        <v>47</v>
      </c>
      <c r="L19" s="30"/>
      <c r="M19" s="30"/>
    </row>
    <row r="20">
      <c r="A20" s="29"/>
      <c r="B20" s="30" t="s">
        <v>18</v>
      </c>
      <c r="C20" s="31" t="s">
        <v>48</v>
      </c>
      <c r="D20" s="36">
        <v>146.895</v>
      </c>
      <c r="E20" s="30" t="s">
        <v>20</v>
      </c>
      <c r="F20" s="30"/>
      <c r="G20" s="32">
        <v>146.295</v>
      </c>
      <c r="H20" s="30" t="s">
        <v>20</v>
      </c>
      <c r="I20" s="34">
        <v>141.3</v>
      </c>
      <c r="J20" s="35" t="s">
        <v>21</v>
      </c>
      <c r="K20" s="30" t="s">
        <v>49</v>
      </c>
      <c r="L20" s="30" t="s">
        <v>50</v>
      </c>
      <c r="M20" s="30"/>
    </row>
    <row r="21">
      <c r="A21" s="29"/>
      <c r="B21" s="30" t="s">
        <v>18</v>
      </c>
      <c r="C21" s="31" t="s">
        <v>51</v>
      </c>
      <c r="D21" s="36">
        <v>147.39</v>
      </c>
      <c r="E21" t="str">
        <f>IF(D21, "W", "")</f>
        <v>W</v>
      </c>
      <c r="F21" s="30" t="s">
        <v>52</v>
      </c>
      <c r="G21" s="33">
        <f>IF(D21, IF(AND(D21&gt;=145.1,D21&lt;=145.5), D21-0.6, IF(AND(D21&gt;=146,D21&lt;=146.4), D21+0.6, IF(AND(D21&gt;=146.6,D21&lt;=146.999999), D21-0.6, IF(AND(D21&gt;=147,D21&lt;=147.4), D21+0.6, IF(AND(D21&gt;=147.6,D21&lt;=148), D21-0.6, IF(AND(D21&gt;=442,D21&lt;=445), D21+5, D21)))))), "")</f>
        <v>147.99</v>
      </c>
      <c r="H21" s="30" t="str">
        <f>IF(G21, "W", "")</f>
        <v>W</v>
      </c>
      <c r="I21" s="34" t="s">
        <v>52</v>
      </c>
      <c r="J21" s="35" t="s">
        <v>21</v>
      </c>
      <c r="K21" s="30" t="s">
        <v>53</v>
      </c>
      <c r="L21" s="30"/>
      <c r="M21" s="30"/>
    </row>
    <row r="22">
      <c r="A22" s="29"/>
      <c r="B22" s="30" t="s">
        <v>18</v>
      </c>
      <c r="C22" s="31" t="s">
        <v>54</v>
      </c>
      <c r="D22" s="36">
        <v>442.7125</v>
      </c>
      <c r="E22" s="30" t="s">
        <v>20</v>
      </c>
      <c r="F22" s="30"/>
      <c r="G22" s="32">
        <v>447.7125</v>
      </c>
      <c r="H22" s="30" t="s">
        <v>20</v>
      </c>
      <c r="I22" s="34">
        <v>141.3</v>
      </c>
      <c r="J22" s="35" t="s">
        <v>21</v>
      </c>
      <c r="K22" s="30" t="s">
        <v>47</v>
      </c>
      <c r="L22" s="30" t="s">
        <v>55</v>
      </c>
      <c r="M22" s="30"/>
    </row>
    <row r="23">
      <c r="A23" s="29"/>
      <c r="B23" s="37" t="s">
        <v>43</v>
      </c>
      <c r="C23" s="31" t="s">
        <v>56</v>
      </c>
      <c r="D23" s="36">
        <v>146.46</v>
      </c>
      <c r="E23" s="30" t="s">
        <v>20</v>
      </c>
      <c r="F23" s="30"/>
      <c r="G23" s="32">
        <v>146.46</v>
      </c>
      <c r="H23" s="30" t="s">
        <v>20</v>
      </c>
      <c r="I23" s="34">
        <v>100.0</v>
      </c>
      <c r="J23" s="35" t="s">
        <v>21</v>
      </c>
      <c r="K23" s="30"/>
      <c r="L23" s="30" t="s">
        <v>57</v>
      </c>
      <c r="M23" s="30"/>
    </row>
    <row r="24">
      <c r="A24" s="20">
        <v>5.0</v>
      </c>
      <c r="B24" s="21" t="s">
        <v>58</v>
      </c>
      <c r="C24" s="22"/>
      <c r="D24" s="23"/>
      <c r="E24" s="24"/>
      <c r="F24" s="24"/>
      <c r="G24" s="25"/>
      <c r="H24" s="26"/>
      <c r="I24" s="27"/>
      <c r="J24" s="28"/>
      <c r="K24" s="26"/>
      <c r="L24" s="26"/>
      <c r="M24" s="26"/>
    </row>
    <row r="25">
      <c r="A25" s="20">
        <v>6.0</v>
      </c>
      <c r="B25" s="21" t="s">
        <v>59</v>
      </c>
      <c r="C25" s="22"/>
      <c r="D25" s="23"/>
      <c r="E25" s="24"/>
      <c r="F25" s="24"/>
      <c r="G25" s="25"/>
      <c r="H25" s="26"/>
      <c r="I25" s="27"/>
      <c r="J25" s="28"/>
      <c r="K25" s="26"/>
      <c r="L25" s="26"/>
      <c r="M25" s="26"/>
    </row>
    <row r="26">
      <c r="A26" s="20">
        <v>7.0</v>
      </c>
      <c r="B26" s="21" t="s">
        <v>60</v>
      </c>
      <c r="C26" s="22"/>
      <c r="D26" s="23"/>
      <c r="E26" s="24"/>
      <c r="F26" s="24"/>
      <c r="G26" s="25"/>
      <c r="H26" s="26"/>
      <c r="I26" s="27"/>
      <c r="J26" s="28"/>
      <c r="K26" s="26"/>
      <c r="L26" s="26"/>
      <c r="M26" s="26"/>
    </row>
    <row r="27">
      <c r="A27" s="29"/>
      <c r="B27" s="37" t="s">
        <v>18</v>
      </c>
      <c r="C27" s="31" t="s">
        <v>61</v>
      </c>
      <c r="D27" s="36">
        <v>145.21</v>
      </c>
      <c r="E27" s="30" t="s">
        <v>20</v>
      </c>
      <c r="F27" s="30"/>
      <c r="G27" s="32">
        <v>144.61</v>
      </c>
      <c r="H27" s="30" t="s">
        <v>20</v>
      </c>
      <c r="I27" s="34">
        <v>103.5</v>
      </c>
      <c r="J27" s="35" t="s">
        <v>62</v>
      </c>
      <c r="K27" s="30" t="s">
        <v>63</v>
      </c>
      <c r="L27" s="30" t="s">
        <v>64</v>
      </c>
      <c r="M27" s="30"/>
    </row>
    <row r="28">
      <c r="A28" s="29"/>
      <c r="B28" s="30" t="s">
        <v>29</v>
      </c>
      <c r="C28" s="31" t="s">
        <v>65</v>
      </c>
      <c r="D28" s="32">
        <v>441.95</v>
      </c>
      <c r="E28" s="30" t="s">
        <v>20</v>
      </c>
      <c r="G28" s="32">
        <v>446.95</v>
      </c>
      <c r="H28" s="30" t="str">
        <f>IF(G28, "W", "")</f>
        <v>W</v>
      </c>
      <c r="I28" s="34">
        <v>123.0</v>
      </c>
      <c r="J28" s="35" t="s">
        <v>21</v>
      </c>
      <c r="K28" s="30" t="s">
        <v>63</v>
      </c>
      <c r="M28" s="30"/>
    </row>
    <row r="29">
      <c r="A29" s="29"/>
      <c r="B29" s="37" t="s">
        <v>43</v>
      </c>
      <c r="C29" s="31" t="s">
        <v>66</v>
      </c>
      <c r="D29" s="36">
        <v>147.42</v>
      </c>
      <c r="E29" s="30" t="s">
        <v>20</v>
      </c>
      <c r="F29" s="30"/>
      <c r="G29" s="32">
        <v>147.42</v>
      </c>
      <c r="H29" s="30" t="s">
        <v>20</v>
      </c>
      <c r="I29" s="34"/>
      <c r="J29" s="35" t="s">
        <v>21</v>
      </c>
      <c r="K29" s="30"/>
      <c r="L29" s="30" t="s">
        <v>67</v>
      </c>
      <c r="M29" s="30"/>
    </row>
    <row r="30">
      <c r="A30" s="20">
        <v>8.0</v>
      </c>
      <c r="B30" s="21" t="s">
        <v>68</v>
      </c>
      <c r="C30" s="22"/>
      <c r="D30" s="23"/>
      <c r="E30" s="24"/>
      <c r="F30" s="24"/>
      <c r="G30" s="25"/>
      <c r="H30" s="26"/>
      <c r="I30" s="27"/>
      <c r="J30" s="28"/>
      <c r="K30" s="26"/>
      <c r="L30" s="26"/>
      <c r="M30" s="26"/>
    </row>
    <row r="31">
      <c r="A31" s="29"/>
      <c r="B31" s="37" t="s">
        <v>18</v>
      </c>
      <c r="C31" s="31" t="s">
        <v>69</v>
      </c>
      <c r="D31" s="36">
        <v>146.73</v>
      </c>
      <c r="E31" s="30" t="s">
        <v>20</v>
      </c>
      <c r="F31" s="30"/>
      <c r="G31" s="33">
        <f>IF(D31, IF(AND(D31&gt;=145.1,D31&lt;=145.5), D31-0.6, IF(AND(D31&gt;=146,D31&lt;=146.4), D31+0.6, IF(AND(D31&gt;=146.6,D31&lt;=146.999999), D31-0.6, IF(AND(D31&gt;=147,D31&lt;=147.4), D31+0.6, IF(AND(D31&gt;=147.6,D31&lt;=148), D31-0.6, IF(AND(D31&gt;=442,D31&lt;=445), D31+5, D31)))))), "")</f>
        <v>146.13</v>
      </c>
      <c r="H31" s="30" t="s">
        <v>20</v>
      </c>
      <c r="I31" s="34">
        <v>162.2</v>
      </c>
      <c r="J31" s="35" t="s">
        <v>21</v>
      </c>
      <c r="K31" s="30" t="s">
        <v>70</v>
      </c>
      <c r="M31" s="30"/>
    </row>
    <row r="32">
      <c r="A32" s="20">
        <v>9.0</v>
      </c>
      <c r="B32" s="21" t="s">
        <v>71</v>
      </c>
      <c r="C32" s="22"/>
      <c r="D32" s="23"/>
      <c r="E32" s="24"/>
      <c r="F32" s="24"/>
      <c r="G32" s="25"/>
      <c r="H32" s="26"/>
      <c r="I32" s="27"/>
      <c r="J32" s="28"/>
      <c r="K32" s="26"/>
      <c r="L32" s="26"/>
      <c r="M32" s="26"/>
    </row>
    <row r="33">
      <c r="A33" s="29"/>
      <c r="B33" s="37" t="s">
        <v>18</v>
      </c>
      <c r="C33" s="31" t="s">
        <v>72</v>
      </c>
      <c r="D33" s="36">
        <v>147.33</v>
      </c>
      <c r="E33" s="30" t="s">
        <v>20</v>
      </c>
      <c r="F33" s="30"/>
      <c r="G33" s="33">
        <f t="shared" ref="G33:G35" si="3">IF(D33, IF(AND(D33&gt;=145.1,D33&lt;=145.5), D33-0.6, IF(AND(D33&gt;=146,D33&lt;=146.4), D33+0.6, IF(AND(D33&gt;=146.6,D33&lt;=146.999999), D33-0.6, IF(AND(D33&gt;=147,D33&lt;=147.4), D33+0.6, IF(AND(D33&gt;=147.6,D33&lt;=148), D33-0.6, IF(AND(D33&gt;=442,D33&lt;=445), D33+5, D33)))))), "")</f>
        <v>147.93</v>
      </c>
      <c r="H33" s="30" t="s">
        <v>20</v>
      </c>
      <c r="I33" s="34">
        <v>118.8</v>
      </c>
      <c r="J33" s="35" t="s">
        <v>21</v>
      </c>
      <c r="K33" s="30" t="s">
        <v>73</v>
      </c>
      <c r="M33" s="30"/>
    </row>
    <row r="34">
      <c r="A34" s="29"/>
      <c r="B34" s="37" t="s">
        <v>29</v>
      </c>
      <c r="C34" s="31" t="s">
        <v>74</v>
      </c>
      <c r="D34" s="36">
        <v>444.3625</v>
      </c>
      <c r="E34" s="30" t="s">
        <v>75</v>
      </c>
      <c r="F34" s="30"/>
      <c r="G34" s="33">
        <f t="shared" si="3"/>
        <v>449.3625</v>
      </c>
      <c r="H34" s="30" t="s">
        <v>75</v>
      </c>
      <c r="I34" s="34" t="s">
        <v>76</v>
      </c>
      <c r="J34" s="35" t="s">
        <v>38</v>
      </c>
      <c r="K34" s="30" t="s">
        <v>77</v>
      </c>
      <c r="L34" s="30" t="s">
        <v>78</v>
      </c>
      <c r="M34" s="30"/>
    </row>
    <row r="35">
      <c r="A35" s="29"/>
      <c r="B35" s="37" t="s">
        <v>18</v>
      </c>
      <c r="C35" s="31" t="s">
        <v>79</v>
      </c>
      <c r="D35" s="36">
        <v>146.97</v>
      </c>
      <c r="E35" s="30" t="s">
        <v>20</v>
      </c>
      <c r="F35" s="30"/>
      <c r="G35" s="33">
        <f t="shared" si="3"/>
        <v>146.37</v>
      </c>
      <c r="H35" s="30" t="s">
        <v>20</v>
      </c>
      <c r="I35" s="34">
        <v>118.8</v>
      </c>
      <c r="J35" s="35" t="s">
        <v>21</v>
      </c>
      <c r="K35" s="30"/>
      <c r="L35" s="30"/>
      <c r="M35" s="30"/>
    </row>
    <row r="36">
      <c r="A36" s="20">
        <v>10.0</v>
      </c>
      <c r="B36" s="21" t="s">
        <v>80</v>
      </c>
      <c r="C36" s="22"/>
      <c r="D36" s="23"/>
      <c r="E36" s="24"/>
      <c r="F36" s="24"/>
      <c r="G36" s="25"/>
      <c r="H36" s="26"/>
      <c r="I36" s="27"/>
      <c r="J36" s="28"/>
      <c r="K36" s="26"/>
      <c r="L36" s="26"/>
      <c r="M36" s="26"/>
    </row>
    <row r="37">
      <c r="A37" s="20">
        <v>11.0</v>
      </c>
      <c r="B37" s="21" t="s">
        <v>81</v>
      </c>
      <c r="C37" s="22"/>
      <c r="D37" s="23"/>
      <c r="E37" s="24"/>
      <c r="F37" s="24"/>
      <c r="G37" s="25"/>
      <c r="H37" s="26"/>
      <c r="I37" s="27"/>
      <c r="J37" s="28"/>
      <c r="K37" s="26"/>
      <c r="L37" s="26"/>
      <c r="M37" s="26"/>
    </row>
    <row r="38">
      <c r="A38" s="29"/>
      <c r="B38" s="37" t="s">
        <v>18</v>
      </c>
      <c r="C38" s="38" t="s">
        <v>82</v>
      </c>
      <c r="D38" s="39">
        <v>147.375</v>
      </c>
      <c r="E38" s="40" t="s">
        <v>20</v>
      </c>
      <c r="F38" s="41"/>
      <c r="G38" s="33">
        <f t="shared" ref="G38:G39" si="4">IF(D38, IF(AND(D38&gt;=145.1,D38&lt;=145.5), D38-0.6, IF(AND(D38&gt;=146,D38&lt;=146.4), D38+0.6, IF(AND(D38&gt;=146.6,D38&lt;=146.999999), D38-0.6, IF(AND(D38&gt;=147,D38&lt;=147.4), D38+0.6, IF(AND(D38&gt;=147.6,D38&lt;=148), D38-0.6, IF(AND(D38&gt;=442,D38&lt;=445), D38+5, D38)))))), "")</f>
        <v>147.975</v>
      </c>
      <c r="H38" s="40" t="str">
        <f t="shared" ref="H38:H39" si="5">E38</f>
        <v>W</v>
      </c>
      <c r="I38" s="42">
        <v>100.0</v>
      </c>
      <c r="J38" s="43" t="s">
        <v>21</v>
      </c>
      <c r="K38" s="37" t="s">
        <v>83</v>
      </c>
      <c r="L38" s="37" t="s">
        <v>84</v>
      </c>
      <c r="M38" s="40"/>
    </row>
    <row r="39">
      <c r="A39" s="29"/>
      <c r="B39" s="37" t="s">
        <v>29</v>
      </c>
      <c r="C39" s="38" t="s">
        <v>85</v>
      </c>
      <c r="D39" s="39">
        <v>443.175</v>
      </c>
      <c r="E39" s="37" t="s">
        <v>20</v>
      </c>
      <c r="F39" s="41"/>
      <c r="G39" s="33">
        <f t="shared" si="4"/>
        <v>448.175</v>
      </c>
      <c r="H39" s="40" t="str">
        <f t="shared" si="5"/>
        <v>W</v>
      </c>
      <c r="I39" s="42">
        <v>123.0</v>
      </c>
      <c r="J39" s="44" t="s">
        <v>21</v>
      </c>
      <c r="K39" s="37" t="s">
        <v>83</v>
      </c>
      <c r="L39" s="37" t="s">
        <v>86</v>
      </c>
      <c r="M39" s="37"/>
    </row>
    <row r="40">
      <c r="A40" s="20">
        <v>12.0</v>
      </c>
      <c r="B40" s="21" t="s">
        <v>87</v>
      </c>
      <c r="C40" s="22"/>
      <c r="D40" s="23"/>
      <c r="E40" s="24"/>
      <c r="F40" s="24"/>
      <c r="G40" s="25"/>
      <c r="H40" s="26"/>
      <c r="I40" s="27"/>
      <c r="J40" s="28"/>
      <c r="K40" s="26"/>
      <c r="L40" s="26"/>
      <c r="M40" s="26"/>
    </row>
    <row r="41">
      <c r="A41" s="29"/>
      <c r="B41" s="37" t="s">
        <v>18</v>
      </c>
      <c r="C41" s="38" t="s">
        <v>88</v>
      </c>
      <c r="D41" s="39">
        <v>146.73</v>
      </c>
      <c r="E41" s="40" t="s">
        <v>20</v>
      </c>
      <c r="F41" s="41"/>
      <c r="G41" s="33">
        <f t="shared" ref="G41:G47" si="6">IF(D41, IF(AND(D41&gt;=145.1,D41&lt;=145.5), D41-0.6, IF(AND(D41&gt;=146,D41&lt;=146.4), D41+0.6, IF(AND(D41&gt;=146.6,D41&lt;=146.999999), D41-0.6, IF(AND(D41&gt;=147,D41&lt;=147.4), D41+0.6, IF(AND(D41&gt;=147.6,D41&lt;=148), D41-0.6, IF(AND(D41&gt;=442,D41&lt;=445), D41+5, D41)))))), "")</f>
        <v>146.13</v>
      </c>
      <c r="H41" s="40" t="str">
        <f t="shared" ref="H41:H42" si="7">E41</f>
        <v>W</v>
      </c>
      <c r="I41" s="42">
        <v>77.0</v>
      </c>
      <c r="J41" s="43" t="s">
        <v>21</v>
      </c>
      <c r="K41" s="37" t="s">
        <v>89</v>
      </c>
      <c r="L41" s="37" t="s">
        <v>90</v>
      </c>
      <c r="M41" s="40"/>
    </row>
    <row r="42">
      <c r="A42" s="29"/>
      <c r="B42" s="37" t="s">
        <v>29</v>
      </c>
      <c r="C42" s="38" t="s">
        <v>91</v>
      </c>
      <c r="D42" s="39">
        <v>443.3</v>
      </c>
      <c r="E42" s="37" t="s">
        <v>20</v>
      </c>
      <c r="F42" s="41"/>
      <c r="G42" s="33">
        <f t="shared" si="6"/>
        <v>448.3</v>
      </c>
      <c r="H42" s="40" t="str">
        <f t="shared" si="7"/>
        <v>W</v>
      </c>
      <c r="I42" s="42">
        <v>146.2</v>
      </c>
      <c r="J42" s="44" t="s">
        <v>21</v>
      </c>
      <c r="K42" s="37" t="s">
        <v>92</v>
      </c>
      <c r="L42" s="37" t="s">
        <v>93</v>
      </c>
      <c r="M42" s="37"/>
    </row>
    <row r="43">
      <c r="A43" s="29"/>
      <c r="B43" s="37" t="s">
        <v>29</v>
      </c>
      <c r="C43" s="38" t="s">
        <v>94</v>
      </c>
      <c r="D43" s="39">
        <v>442.5125</v>
      </c>
      <c r="E43" s="37" t="s">
        <v>75</v>
      </c>
      <c r="F43" s="41"/>
      <c r="G43" s="33">
        <f t="shared" si="6"/>
        <v>447.5125</v>
      </c>
      <c r="H43" s="37" t="s">
        <v>75</v>
      </c>
      <c r="I43" s="42" t="s">
        <v>76</v>
      </c>
      <c r="J43" s="44" t="s">
        <v>38</v>
      </c>
      <c r="K43" s="37" t="s">
        <v>95</v>
      </c>
      <c r="L43" s="37" t="s">
        <v>96</v>
      </c>
      <c r="M43" s="37"/>
    </row>
    <row r="44">
      <c r="A44" s="29"/>
      <c r="B44" s="37" t="s">
        <v>29</v>
      </c>
      <c r="C44" s="38" t="s">
        <v>97</v>
      </c>
      <c r="D44" s="39">
        <v>443.4125</v>
      </c>
      <c r="E44" s="37" t="s">
        <v>75</v>
      </c>
      <c r="F44" s="41"/>
      <c r="G44" s="33">
        <f t="shared" si="6"/>
        <v>448.4125</v>
      </c>
      <c r="H44" s="37" t="s">
        <v>75</v>
      </c>
      <c r="I44" s="42" t="s">
        <v>76</v>
      </c>
      <c r="J44" s="44" t="s">
        <v>38</v>
      </c>
      <c r="K44" s="37" t="s">
        <v>95</v>
      </c>
      <c r="L44" s="37" t="s">
        <v>96</v>
      </c>
      <c r="M44" s="37"/>
    </row>
    <row r="45">
      <c r="A45" s="29"/>
      <c r="B45" s="37" t="s">
        <v>40</v>
      </c>
      <c r="C45" s="38" t="s">
        <v>98</v>
      </c>
      <c r="D45" s="39">
        <v>446.0</v>
      </c>
      <c r="E45" s="37" t="s">
        <v>20</v>
      </c>
      <c r="F45" s="41"/>
      <c r="G45" s="33">
        <f t="shared" si="6"/>
        <v>446</v>
      </c>
      <c r="H45" s="37" t="s">
        <v>20</v>
      </c>
      <c r="I45" s="42"/>
      <c r="J45" s="44" t="s">
        <v>21</v>
      </c>
      <c r="K45" s="37"/>
      <c r="L45" s="37" t="s">
        <v>99</v>
      </c>
      <c r="M45" s="37"/>
    </row>
    <row r="46">
      <c r="A46" s="29"/>
      <c r="B46" s="37" t="s">
        <v>18</v>
      </c>
      <c r="C46" s="38" t="s">
        <v>100</v>
      </c>
      <c r="D46" s="39">
        <v>145.31</v>
      </c>
      <c r="E46" s="37" t="s">
        <v>20</v>
      </c>
      <c r="F46" s="41"/>
      <c r="G46" s="33">
        <f t="shared" si="6"/>
        <v>144.71</v>
      </c>
      <c r="H46" s="37" t="s">
        <v>20</v>
      </c>
      <c r="I46" s="42">
        <v>82.5</v>
      </c>
      <c r="J46" s="44" t="s">
        <v>21</v>
      </c>
      <c r="K46" s="37" t="s">
        <v>89</v>
      </c>
      <c r="L46" s="37" t="s">
        <v>101</v>
      </c>
      <c r="M46" s="37"/>
    </row>
    <row r="47">
      <c r="A47" s="29"/>
      <c r="B47" s="37" t="s">
        <v>43</v>
      </c>
      <c r="C47" s="38" t="s">
        <v>102</v>
      </c>
      <c r="D47" s="39">
        <v>146.45</v>
      </c>
      <c r="E47" s="37" t="s">
        <v>20</v>
      </c>
      <c r="F47" s="41"/>
      <c r="G47" s="33">
        <f t="shared" si="6"/>
        <v>146.45</v>
      </c>
      <c r="H47" s="37" t="s">
        <v>20</v>
      </c>
      <c r="I47" s="42"/>
      <c r="J47" s="44" t="s">
        <v>21</v>
      </c>
      <c r="K47" s="37"/>
      <c r="L47" s="37" t="s">
        <v>103</v>
      </c>
      <c r="M47" s="37"/>
    </row>
    <row r="48">
      <c r="A48" s="20">
        <v>13.0</v>
      </c>
      <c r="B48" s="21" t="s">
        <v>104</v>
      </c>
      <c r="C48" s="22"/>
      <c r="D48" s="23"/>
      <c r="E48" s="24"/>
      <c r="F48" s="24"/>
      <c r="G48" s="25"/>
      <c r="H48" s="26"/>
      <c r="I48" s="27"/>
      <c r="J48" s="28"/>
      <c r="K48" s="26"/>
      <c r="L48" s="26"/>
      <c r="M48" s="26"/>
    </row>
    <row r="49">
      <c r="A49" s="29"/>
      <c r="B49" s="37" t="s">
        <v>18</v>
      </c>
      <c r="C49" s="38" t="s">
        <v>105</v>
      </c>
      <c r="D49" s="39">
        <v>146.655</v>
      </c>
      <c r="E49" s="40" t="s">
        <v>20</v>
      </c>
      <c r="F49" s="41"/>
      <c r="G49" s="33">
        <f>IF(D49, IF(AND(D49&gt;=145.1,D49&lt;=145.5), D49-0.6, IF(AND(D49&gt;=146,D49&lt;=146.4), D49+0.6, IF(AND(D49&gt;=146.6,D49&lt;=146.999999), D49-0.6, IF(AND(D49&gt;=147,D49&lt;=147.4), D49+0.6, IF(AND(D49&gt;=147.6,D49&lt;=148), D49-0.6, IF(AND(D49&gt;=442,D49&lt;=445), D49+5, D49)))))), "")</f>
        <v>146.055</v>
      </c>
      <c r="H49" s="40" t="str">
        <f>E49</f>
        <v>W</v>
      </c>
      <c r="I49" s="42"/>
      <c r="J49" s="43" t="s">
        <v>21</v>
      </c>
      <c r="K49" s="37" t="s">
        <v>106</v>
      </c>
      <c r="L49" s="37" t="s">
        <v>107</v>
      </c>
      <c r="M49" s="40"/>
    </row>
    <row r="50">
      <c r="A50" s="20">
        <v>14.0</v>
      </c>
      <c r="B50" s="21" t="s">
        <v>108</v>
      </c>
      <c r="C50" s="22"/>
      <c r="D50" s="23"/>
      <c r="E50" s="24"/>
      <c r="F50" s="24"/>
      <c r="G50" s="25"/>
      <c r="H50" s="26"/>
      <c r="I50" s="27"/>
      <c r="J50" s="28"/>
      <c r="K50" s="26"/>
      <c r="L50" s="26"/>
      <c r="M50" s="26"/>
    </row>
    <row r="51">
      <c r="A51" s="29"/>
      <c r="B51" s="37" t="s">
        <v>29</v>
      </c>
      <c r="C51" s="38" t="s">
        <v>109</v>
      </c>
      <c r="D51" s="39">
        <v>444.575</v>
      </c>
      <c r="E51" s="37" t="s">
        <v>20</v>
      </c>
      <c r="F51" s="41"/>
      <c r="G51" s="33">
        <f t="shared" ref="G51:G55" si="8">IF(D51, IF(AND(D51&gt;=145.1,D51&lt;=145.5), D51-0.6, IF(AND(D51&gt;=146,D51&lt;=146.4), D51+0.6, IF(AND(D51&gt;=146.6,D51&lt;=146.999999), D51-0.6, IF(AND(D51&gt;=147,D51&lt;=147.4), D51+0.6, IF(AND(D51&gt;=147.6,D51&lt;=148), D51-0.6, IF(AND(D51&gt;=442,D51&lt;=445), D51+5, D51)))))), "")</f>
        <v>449.575</v>
      </c>
      <c r="H51" s="40" t="str">
        <f t="shared" ref="H51:H52" si="9">E51</f>
        <v>W</v>
      </c>
      <c r="I51" s="42">
        <v>141.3</v>
      </c>
      <c r="J51" s="44" t="s">
        <v>21</v>
      </c>
      <c r="K51" s="37" t="s">
        <v>110</v>
      </c>
      <c r="L51" s="37" t="s">
        <v>111</v>
      </c>
      <c r="M51" s="37"/>
    </row>
    <row r="52">
      <c r="A52" s="29"/>
      <c r="B52" s="37" t="s">
        <v>29</v>
      </c>
      <c r="C52" s="38" t="s">
        <v>112</v>
      </c>
      <c r="D52" s="39">
        <v>443.375</v>
      </c>
      <c r="E52" s="37" t="s">
        <v>20</v>
      </c>
      <c r="F52" s="41"/>
      <c r="G52" s="33">
        <f t="shared" si="8"/>
        <v>448.375</v>
      </c>
      <c r="H52" s="40" t="str">
        <f t="shared" si="9"/>
        <v>W</v>
      </c>
      <c r="I52" s="42">
        <v>123.0</v>
      </c>
      <c r="J52" s="44" t="s">
        <v>21</v>
      </c>
      <c r="K52" s="37" t="s">
        <v>113</v>
      </c>
      <c r="L52" s="37" t="s">
        <v>114</v>
      </c>
      <c r="M52" s="37"/>
    </row>
    <row r="53">
      <c r="A53" s="29"/>
      <c r="B53" s="37" t="s">
        <v>18</v>
      </c>
      <c r="C53" s="38" t="s">
        <v>115</v>
      </c>
      <c r="D53" s="39">
        <v>147.12</v>
      </c>
      <c r="E53" s="37" t="s">
        <v>20</v>
      </c>
      <c r="F53" s="41"/>
      <c r="G53" s="33">
        <f t="shared" si="8"/>
        <v>147.72</v>
      </c>
      <c r="H53" s="37" t="s">
        <v>20</v>
      </c>
      <c r="I53" s="42">
        <v>123.0</v>
      </c>
      <c r="J53" s="44" t="s">
        <v>21</v>
      </c>
      <c r="K53" s="37" t="s">
        <v>110</v>
      </c>
      <c r="L53" s="37"/>
      <c r="M53" s="37"/>
    </row>
    <row r="54">
      <c r="A54" s="29"/>
      <c r="B54" s="37" t="s">
        <v>18</v>
      </c>
      <c r="C54" s="38" t="s">
        <v>116</v>
      </c>
      <c r="D54" s="39">
        <v>145.16</v>
      </c>
      <c r="E54" s="37" t="s">
        <v>20</v>
      </c>
      <c r="F54" s="41"/>
      <c r="G54" s="33">
        <f t="shared" si="8"/>
        <v>144.56</v>
      </c>
      <c r="H54" s="37" t="s">
        <v>20</v>
      </c>
      <c r="I54" s="42" t="s">
        <v>117</v>
      </c>
      <c r="J54" s="44" t="s">
        <v>118</v>
      </c>
      <c r="K54" s="37" t="s">
        <v>119</v>
      </c>
      <c r="L54" s="37"/>
      <c r="M54" s="37"/>
    </row>
    <row r="55">
      <c r="A55" s="29"/>
      <c r="B55" s="37" t="s">
        <v>29</v>
      </c>
      <c r="C55" s="38" t="s">
        <v>120</v>
      </c>
      <c r="D55" s="39">
        <v>442.15</v>
      </c>
      <c r="E55" s="37" t="s">
        <v>20</v>
      </c>
      <c r="F55" s="41"/>
      <c r="G55" s="33">
        <f t="shared" si="8"/>
        <v>447.15</v>
      </c>
      <c r="H55" s="37" t="s">
        <v>20</v>
      </c>
      <c r="I55" s="42" t="s">
        <v>121</v>
      </c>
      <c r="J55" s="44" t="s">
        <v>118</v>
      </c>
      <c r="K55" s="37" t="s">
        <v>119</v>
      </c>
      <c r="L55" s="37"/>
      <c r="M55" s="37"/>
    </row>
    <row r="56">
      <c r="A56" s="20">
        <v>15.0</v>
      </c>
      <c r="B56" s="21" t="s">
        <v>122</v>
      </c>
      <c r="C56" s="22"/>
      <c r="D56" s="23"/>
      <c r="E56" s="24"/>
      <c r="F56" s="24"/>
      <c r="G56" s="25"/>
      <c r="H56" s="26"/>
      <c r="I56" s="27"/>
      <c r="J56" s="28"/>
      <c r="K56" s="26"/>
      <c r="L56" s="26"/>
      <c r="M56" s="26"/>
    </row>
    <row r="57">
      <c r="A57" s="20">
        <v>16.0</v>
      </c>
      <c r="B57" s="21" t="s">
        <v>123</v>
      </c>
      <c r="C57" s="22"/>
      <c r="D57" s="23"/>
      <c r="E57" s="24"/>
      <c r="F57" s="24"/>
      <c r="G57" s="25"/>
      <c r="H57" s="26"/>
      <c r="I57" s="27"/>
      <c r="J57" s="28"/>
      <c r="K57" s="26"/>
      <c r="L57" s="26"/>
      <c r="M57" s="26"/>
    </row>
    <row r="58">
      <c r="A58" s="29"/>
      <c r="B58" s="45" t="s">
        <v>18</v>
      </c>
      <c r="C58" s="46" t="s">
        <v>124</v>
      </c>
      <c r="D58" s="47">
        <v>145.23</v>
      </c>
      <c r="E58" s="45" t="s">
        <v>20</v>
      </c>
      <c r="F58" s="48"/>
      <c r="G58" s="49">
        <v>144.63</v>
      </c>
      <c r="H58" s="45" t="s">
        <v>20</v>
      </c>
      <c r="I58" s="50">
        <v>71.9</v>
      </c>
      <c r="J58" s="51" t="s">
        <v>21</v>
      </c>
      <c r="K58" s="45"/>
      <c r="L58" s="45"/>
      <c r="M58" s="45"/>
    </row>
    <row r="59">
      <c r="A59" s="29"/>
      <c r="B59" s="45" t="s">
        <v>18</v>
      </c>
      <c r="C59" s="46" t="s">
        <v>125</v>
      </c>
      <c r="D59" s="47">
        <v>147.045</v>
      </c>
      <c r="E59" s="45" t="s">
        <v>20</v>
      </c>
      <c r="F59" s="48"/>
      <c r="G59" s="49">
        <v>147.645</v>
      </c>
      <c r="H59" s="45" t="s">
        <v>20</v>
      </c>
      <c r="I59" s="50">
        <v>71.9</v>
      </c>
      <c r="J59" s="51" t="s">
        <v>21</v>
      </c>
      <c r="K59" s="45"/>
      <c r="L59" s="45"/>
      <c r="M59" s="45"/>
    </row>
    <row r="60">
      <c r="A60" s="29"/>
      <c r="B60" s="45" t="s">
        <v>43</v>
      </c>
      <c r="C60" s="46" t="s">
        <v>126</v>
      </c>
      <c r="D60" s="47">
        <v>146.55</v>
      </c>
      <c r="E60" s="45" t="s">
        <v>20</v>
      </c>
      <c r="F60" s="48"/>
      <c r="G60" s="49">
        <v>146.55</v>
      </c>
      <c r="H60" s="45" t="s">
        <v>20</v>
      </c>
      <c r="I60" s="50"/>
      <c r="J60" s="51" t="s">
        <v>21</v>
      </c>
      <c r="K60" s="45"/>
      <c r="L60" s="45"/>
      <c r="M60" s="45"/>
    </row>
    <row r="61">
      <c r="A61" s="29"/>
      <c r="B61" s="45" t="s">
        <v>40</v>
      </c>
      <c r="C61" s="46" t="s">
        <v>127</v>
      </c>
      <c r="D61" s="47">
        <v>446.175</v>
      </c>
      <c r="E61" s="45" t="s">
        <v>20</v>
      </c>
      <c r="F61" s="48"/>
      <c r="G61" s="49">
        <v>446.175</v>
      </c>
      <c r="H61" s="45" t="s">
        <v>20</v>
      </c>
      <c r="I61" s="50"/>
      <c r="J61" s="51" t="s">
        <v>21</v>
      </c>
      <c r="K61" s="45"/>
      <c r="L61" s="45" t="s">
        <v>128</v>
      </c>
      <c r="M61" s="45"/>
    </row>
    <row r="62">
      <c r="A62" s="29"/>
      <c r="B62" s="45" t="s">
        <v>43</v>
      </c>
      <c r="C62" s="46" t="s">
        <v>129</v>
      </c>
      <c r="D62" s="47">
        <v>145.55</v>
      </c>
      <c r="E62" s="45" t="s">
        <v>20</v>
      </c>
      <c r="F62" s="48"/>
      <c r="G62" s="49">
        <v>145.55</v>
      </c>
      <c r="H62" s="45" t="s">
        <v>20</v>
      </c>
      <c r="I62" s="50"/>
      <c r="J62" s="51" t="s">
        <v>21</v>
      </c>
      <c r="K62" s="45"/>
      <c r="L62" s="45" t="s">
        <v>128</v>
      </c>
      <c r="M62" s="45"/>
    </row>
    <row r="63">
      <c r="A63" s="29"/>
      <c r="B63" s="45" t="s">
        <v>43</v>
      </c>
      <c r="C63" s="46" t="s">
        <v>130</v>
      </c>
      <c r="D63" s="47">
        <v>146.94</v>
      </c>
      <c r="E63" s="45" t="s">
        <v>20</v>
      </c>
      <c r="F63" s="48"/>
      <c r="G63" s="49">
        <v>146.94</v>
      </c>
      <c r="H63" s="45" t="s">
        <v>20</v>
      </c>
      <c r="I63" s="50"/>
      <c r="J63" s="51" t="s">
        <v>21</v>
      </c>
      <c r="K63" s="45"/>
      <c r="L63" s="45" t="s">
        <v>131</v>
      </c>
      <c r="M63" s="45"/>
    </row>
    <row r="64">
      <c r="A64" s="20">
        <v>17.0</v>
      </c>
      <c r="B64" s="21" t="s">
        <v>132</v>
      </c>
      <c r="C64" s="22"/>
      <c r="D64" s="23"/>
      <c r="E64" s="24"/>
      <c r="F64" s="24"/>
      <c r="G64" s="25"/>
      <c r="H64" s="26"/>
      <c r="I64" s="27"/>
      <c r="J64" s="28"/>
      <c r="K64" s="26"/>
      <c r="L64" s="26"/>
      <c r="M64" s="26"/>
    </row>
    <row r="65">
      <c r="A65" s="29"/>
      <c r="B65" s="37" t="s">
        <v>43</v>
      </c>
      <c r="C65" s="31" t="s">
        <v>133</v>
      </c>
      <c r="D65" s="36">
        <v>146.85</v>
      </c>
      <c r="E65" s="30" t="s">
        <v>20</v>
      </c>
      <c r="F65" s="30"/>
      <c r="G65" s="32">
        <v>146.25</v>
      </c>
      <c r="H65" s="30" t="s">
        <v>20</v>
      </c>
      <c r="I65" s="34">
        <v>71.9</v>
      </c>
      <c r="J65" s="35" t="s">
        <v>21</v>
      </c>
      <c r="K65" s="30"/>
      <c r="L65" s="30" t="s">
        <v>134</v>
      </c>
      <c r="M65" s="30"/>
    </row>
    <row r="66">
      <c r="A66" s="20">
        <v>18.0</v>
      </c>
      <c r="B66" s="21" t="s">
        <v>135</v>
      </c>
      <c r="C66" s="22"/>
      <c r="D66" s="23"/>
      <c r="E66" s="24"/>
      <c r="F66" s="24"/>
      <c r="G66" s="25"/>
      <c r="H66" s="26"/>
      <c r="I66" s="27"/>
      <c r="J66" s="28"/>
      <c r="K66" s="26"/>
      <c r="L66" s="26"/>
      <c r="M66" s="26"/>
    </row>
    <row r="67">
      <c r="A67" s="29"/>
      <c r="B67" s="37" t="s">
        <v>18</v>
      </c>
      <c r="C67" s="38" t="s">
        <v>136</v>
      </c>
      <c r="D67" s="52">
        <v>145.41</v>
      </c>
      <c r="E67" s="40" t="s">
        <v>20</v>
      </c>
      <c r="F67" s="41"/>
      <c r="G67" s="33">
        <f t="shared" ref="G67:G83" si="10">IF(D67, IF(AND(D67&gt;=145.1,D67&lt;=145.5), D67-0.6, IF(AND(D67&gt;=146,D67&lt;=146.4), D67+0.6, IF(AND(D67&gt;=146.6,D67&lt;=146.999999), D67-0.6, IF(AND(D67&gt;=147,D67&lt;=147.4), D67+0.6, IF(AND(D67&gt;=147.6,D67&lt;=148), D67-0.6, IF(AND(D67&gt;=442,D67&lt;=445), D67+5, D67)))))), "")</f>
        <v>144.81</v>
      </c>
      <c r="H67" s="40" t="str">
        <f t="shared" ref="H67:H82" si="11">E67</f>
        <v>W</v>
      </c>
      <c r="I67" s="53">
        <v>110.9</v>
      </c>
      <c r="J67" s="43" t="s">
        <v>21</v>
      </c>
      <c r="K67" s="40" t="s">
        <v>137</v>
      </c>
      <c r="L67" s="37" t="s">
        <v>138</v>
      </c>
      <c r="M67" s="37"/>
    </row>
    <row r="68">
      <c r="A68" s="29"/>
      <c r="B68" s="37" t="s">
        <v>18</v>
      </c>
      <c r="C68" s="38" t="s">
        <v>139</v>
      </c>
      <c r="D68" s="52">
        <v>146.76</v>
      </c>
      <c r="E68" s="40" t="s">
        <v>20</v>
      </c>
      <c r="F68" s="41"/>
      <c r="G68" s="33">
        <f t="shared" si="10"/>
        <v>146.16</v>
      </c>
      <c r="H68" s="40" t="str">
        <f t="shared" si="11"/>
        <v>W</v>
      </c>
      <c r="I68" s="53">
        <v>110.9</v>
      </c>
      <c r="J68" s="43" t="s">
        <v>21</v>
      </c>
      <c r="K68" s="40" t="s">
        <v>140</v>
      </c>
      <c r="L68" s="40" t="s">
        <v>141</v>
      </c>
      <c r="M68" s="40"/>
    </row>
    <row r="69">
      <c r="A69" s="29"/>
      <c r="B69" s="37" t="s">
        <v>18</v>
      </c>
      <c r="C69" s="38" t="s">
        <v>142</v>
      </c>
      <c r="D69" s="52">
        <v>146.82</v>
      </c>
      <c r="E69" s="40" t="s">
        <v>20</v>
      </c>
      <c r="F69" s="41"/>
      <c r="G69" s="33">
        <f t="shared" si="10"/>
        <v>146.22</v>
      </c>
      <c r="H69" s="40" t="str">
        <f t="shared" si="11"/>
        <v>W</v>
      </c>
      <c r="I69" s="53">
        <v>110.9</v>
      </c>
      <c r="J69" s="43" t="s">
        <v>21</v>
      </c>
      <c r="K69" s="40" t="s">
        <v>143</v>
      </c>
      <c r="L69" s="40" t="s">
        <v>144</v>
      </c>
      <c r="M69" s="40"/>
    </row>
    <row r="70">
      <c r="A70" s="29"/>
      <c r="B70" s="37" t="s">
        <v>18</v>
      </c>
      <c r="C70" s="38" t="s">
        <v>145</v>
      </c>
      <c r="D70" s="52">
        <v>146.88</v>
      </c>
      <c r="E70" s="40" t="s">
        <v>20</v>
      </c>
      <c r="F70" s="41"/>
      <c r="G70" s="33">
        <f t="shared" si="10"/>
        <v>146.28</v>
      </c>
      <c r="H70" s="40" t="str">
        <f t="shared" si="11"/>
        <v>W</v>
      </c>
      <c r="I70" s="53">
        <v>110.9</v>
      </c>
      <c r="J70" s="43" t="s">
        <v>21</v>
      </c>
      <c r="K70" s="40" t="s">
        <v>140</v>
      </c>
      <c r="L70" s="40" t="s">
        <v>146</v>
      </c>
      <c r="M70" s="40"/>
    </row>
    <row r="71">
      <c r="A71" s="29"/>
      <c r="B71" s="37" t="s">
        <v>29</v>
      </c>
      <c r="C71" s="38" t="s">
        <v>147</v>
      </c>
      <c r="D71" s="52">
        <v>442.125</v>
      </c>
      <c r="E71" s="40" t="s">
        <v>20</v>
      </c>
      <c r="F71" s="41"/>
      <c r="G71" s="33">
        <f t="shared" si="10"/>
        <v>447.125</v>
      </c>
      <c r="H71" s="40" t="str">
        <f t="shared" si="11"/>
        <v>W</v>
      </c>
      <c r="I71" s="53">
        <v>82.5</v>
      </c>
      <c r="J71" s="43" t="s">
        <v>21</v>
      </c>
      <c r="K71" s="37" t="s">
        <v>148</v>
      </c>
      <c r="L71" s="37" t="s">
        <v>149</v>
      </c>
      <c r="M71" s="40"/>
    </row>
    <row r="72">
      <c r="A72" s="29"/>
      <c r="B72" s="37" t="s">
        <v>29</v>
      </c>
      <c r="C72" s="38" t="s">
        <v>150</v>
      </c>
      <c r="D72" s="52">
        <v>444.05</v>
      </c>
      <c r="E72" s="40" t="s">
        <v>20</v>
      </c>
      <c r="F72" s="54"/>
      <c r="G72" s="33">
        <f t="shared" si="10"/>
        <v>449.05</v>
      </c>
      <c r="H72" s="40" t="str">
        <f t="shared" si="11"/>
        <v>W</v>
      </c>
      <c r="I72" s="53">
        <v>131.8</v>
      </c>
      <c r="J72" s="43" t="s">
        <v>21</v>
      </c>
      <c r="K72" s="40" t="s">
        <v>151</v>
      </c>
      <c r="L72" s="40" t="s">
        <v>152</v>
      </c>
      <c r="M72" s="40"/>
    </row>
    <row r="73">
      <c r="A73" s="29"/>
      <c r="B73" s="37" t="s">
        <v>29</v>
      </c>
      <c r="C73" s="38" t="s">
        <v>153</v>
      </c>
      <c r="D73" s="52">
        <v>442.225</v>
      </c>
      <c r="E73" s="40" t="s">
        <v>20</v>
      </c>
      <c r="F73" s="41"/>
      <c r="G73" s="33">
        <f t="shared" si="10"/>
        <v>447.225</v>
      </c>
      <c r="H73" s="40" t="str">
        <f t="shared" si="11"/>
        <v>W</v>
      </c>
      <c r="I73" s="53">
        <v>131.8</v>
      </c>
      <c r="J73" s="43" t="s">
        <v>21</v>
      </c>
      <c r="K73" s="40" t="s">
        <v>137</v>
      </c>
      <c r="L73" s="37" t="s">
        <v>154</v>
      </c>
      <c r="M73" s="37"/>
    </row>
    <row r="74">
      <c r="A74" s="29"/>
      <c r="B74" s="37" t="s">
        <v>29</v>
      </c>
      <c r="C74" s="38" t="s">
        <v>155</v>
      </c>
      <c r="D74" s="52">
        <v>444.7</v>
      </c>
      <c r="E74" s="40" t="s">
        <v>20</v>
      </c>
      <c r="F74" s="41"/>
      <c r="G74" s="33">
        <f t="shared" si="10"/>
        <v>449.7</v>
      </c>
      <c r="H74" s="40" t="str">
        <f t="shared" si="11"/>
        <v>W</v>
      </c>
      <c r="I74" s="42">
        <v>131.8</v>
      </c>
      <c r="J74" s="44" t="s">
        <v>21</v>
      </c>
      <c r="K74" s="40" t="s">
        <v>140</v>
      </c>
      <c r="L74" s="37" t="s">
        <v>156</v>
      </c>
      <c r="M74" s="37"/>
    </row>
    <row r="75">
      <c r="A75" s="29"/>
      <c r="B75" s="37" t="s">
        <v>18</v>
      </c>
      <c r="C75" s="38" t="s">
        <v>157</v>
      </c>
      <c r="D75" s="52">
        <v>146.79</v>
      </c>
      <c r="E75" s="40" t="s">
        <v>20</v>
      </c>
      <c r="F75" s="41"/>
      <c r="G75" s="33">
        <f t="shared" si="10"/>
        <v>146.19</v>
      </c>
      <c r="H75" s="40" t="str">
        <f t="shared" si="11"/>
        <v>W</v>
      </c>
      <c r="I75" s="42">
        <v>88.5</v>
      </c>
      <c r="J75" s="43" t="s">
        <v>21</v>
      </c>
      <c r="K75" s="37" t="s">
        <v>158</v>
      </c>
      <c r="L75" s="55" t="s">
        <v>159</v>
      </c>
      <c r="M75" s="41"/>
    </row>
    <row r="76">
      <c r="A76" s="29"/>
      <c r="B76" s="37" t="s">
        <v>29</v>
      </c>
      <c r="C76" s="38" t="s">
        <v>160</v>
      </c>
      <c r="D76" s="52">
        <v>443.825</v>
      </c>
      <c r="E76" s="40" t="s">
        <v>20</v>
      </c>
      <c r="F76" s="41"/>
      <c r="G76" s="33">
        <f t="shared" si="10"/>
        <v>448.825</v>
      </c>
      <c r="H76" s="40" t="str">
        <f t="shared" si="11"/>
        <v>W</v>
      </c>
      <c r="I76" s="53">
        <v>131.8</v>
      </c>
      <c r="J76" s="43" t="s">
        <v>21</v>
      </c>
      <c r="K76" s="40" t="s">
        <v>143</v>
      </c>
      <c r="L76" s="40" t="s">
        <v>161</v>
      </c>
      <c r="M76" s="40"/>
    </row>
    <row r="77">
      <c r="A77" s="29"/>
      <c r="B77" s="37" t="s">
        <v>29</v>
      </c>
      <c r="C77" s="38" t="s">
        <v>162</v>
      </c>
      <c r="D77" s="52">
        <v>443.15</v>
      </c>
      <c r="E77" s="40" t="s">
        <v>20</v>
      </c>
      <c r="F77" s="41"/>
      <c r="G77" s="33">
        <f t="shared" si="10"/>
        <v>448.15</v>
      </c>
      <c r="H77" s="40" t="str">
        <f t="shared" si="11"/>
        <v>W</v>
      </c>
      <c r="I77" s="53">
        <v>131.8</v>
      </c>
      <c r="J77" s="43" t="s">
        <v>21</v>
      </c>
      <c r="K77" s="40" t="s">
        <v>163</v>
      </c>
      <c r="L77" s="40" t="s">
        <v>164</v>
      </c>
      <c r="M77" s="40"/>
    </row>
    <row r="78">
      <c r="A78" s="29"/>
      <c r="B78" s="37" t="s">
        <v>29</v>
      </c>
      <c r="C78" s="38" t="s">
        <v>165</v>
      </c>
      <c r="D78" s="52">
        <v>443.8</v>
      </c>
      <c r="E78" s="40" t="s">
        <v>20</v>
      </c>
      <c r="F78" s="41"/>
      <c r="G78" s="33">
        <f t="shared" si="10"/>
        <v>448.8</v>
      </c>
      <c r="H78" s="40" t="str">
        <f t="shared" si="11"/>
        <v>W</v>
      </c>
      <c r="I78" s="53">
        <v>131.8</v>
      </c>
      <c r="J78" s="43" t="s">
        <v>21</v>
      </c>
      <c r="K78" s="40" t="s">
        <v>166</v>
      </c>
      <c r="L78" s="40" t="s">
        <v>167</v>
      </c>
      <c r="M78" s="40"/>
    </row>
    <row r="79">
      <c r="A79" s="29"/>
      <c r="B79" s="37" t="s">
        <v>29</v>
      </c>
      <c r="C79" s="38" t="s">
        <v>168</v>
      </c>
      <c r="D79" s="52">
        <v>444.75</v>
      </c>
      <c r="E79" s="40" t="s">
        <v>20</v>
      </c>
      <c r="F79" s="41"/>
      <c r="G79" s="33">
        <f t="shared" si="10"/>
        <v>449.75</v>
      </c>
      <c r="H79" s="40" t="str">
        <f t="shared" si="11"/>
        <v>W</v>
      </c>
      <c r="I79" s="53">
        <v>131.8</v>
      </c>
      <c r="J79" s="43" t="s">
        <v>21</v>
      </c>
      <c r="K79" s="40" t="s">
        <v>143</v>
      </c>
      <c r="L79" s="40" t="s">
        <v>169</v>
      </c>
      <c r="M79" s="40"/>
    </row>
    <row r="80">
      <c r="A80" s="29"/>
      <c r="B80" s="37" t="s">
        <v>18</v>
      </c>
      <c r="C80" s="38" t="s">
        <v>170</v>
      </c>
      <c r="D80" s="39">
        <v>145.15</v>
      </c>
      <c r="E80" s="37" t="s">
        <v>20</v>
      </c>
      <c r="F80" s="41"/>
      <c r="G80" s="33">
        <f t="shared" si="10"/>
        <v>144.55</v>
      </c>
      <c r="H80" s="40" t="str">
        <f t="shared" si="11"/>
        <v>W</v>
      </c>
      <c r="I80" s="42">
        <v>110.9</v>
      </c>
      <c r="J80" s="44" t="s">
        <v>21</v>
      </c>
      <c r="K80" s="37" t="s">
        <v>171</v>
      </c>
      <c r="L80" s="37" t="s">
        <v>172</v>
      </c>
      <c r="M80" s="37"/>
    </row>
    <row r="81">
      <c r="A81" s="29"/>
      <c r="B81" s="37" t="s">
        <v>18</v>
      </c>
      <c r="C81" s="38" t="s">
        <v>173</v>
      </c>
      <c r="D81" s="39">
        <v>147.36</v>
      </c>
      <c r="E81" s="37" t="s">
        <v>20</v>
      </c>
      <c r="F81" s="41"/>
      <c r="G81" s="33">
        <f t="shared" si="10"/>
        <v>147.96</v>
      </c>
      <c r="H81" s="40" t="str">
        <f t="shared" si="11"/>
        <v>W</v>
      </c>
      <c r="I81" s="42">
        <v>107.2</v>
      </c>
      <c r="J81" s="44" t="s">
        <v>21</v>
      </c>
      <c r="K81" s="37" t="s">
        <v>174</v>
      </c>
      <c r="L81" s="37" t="s">
        <v>175</v>
      </c>
      <c r="M81" s="37"/>
    </row>
    <row r="82">
      <c r="A82" s="29"/>
      <c r="B82" s="37" t="s">
        <v>29</v>
      </c>
      <c r="C82" s="38" t="s">
        <v>176</v>
      </c>
      <c r="D82" s="39">
        <v>442.1625</v>
      </c>
      <c r="E82" s="40" t="s">
        <v>20</v>
      </c>
      <c r="F82" s="41"/>
      <c r="G82" s="33">
        <f t="shared" si="10"/>
        <v>447.1625</v>
      </c>
      <c r="H82" s="40" t="str">
        <f t="shared" si="11"/>
        <v>W</v>
      </c>
      <c r="I82" s="42">
        <v>162.2</v>
      </c>
      <c r="J82" s="43" t="s">
        <v>21</v>
      </c>
      <c r="K82" s="37" t="s">
        <v>177</v>
      </c>
      <c r="L82" s="37" t="s">
        <v>178</v>
      </c>
      <c r="M82" s="37"/>
    </row>
    <row r="83">
      <c r="A83" s="29"/>
      <c r="B83" s="37" t="s">
        <v>29</v>
      </c>
      <c r="C83" s="38" t="s">
        <v>179</v>
      </c>
      <c r="D83" s="39">
        <v>442.1625</v>
      </c>
      <c r="E83" s="37" t="s">
        <v>75</v>
      </c>
      <c r="F83" s="41"/>
      <c r="G83" s="33">
        <f t="shared" si="10"/>
        <v>447.1625</v>
      </c>
      <c r="H83" s="37" t="s">
        <v>75</v>
      </c>
      <c r="I83" s="42" t="s">
        <v>76</v>
      </c>
      <c r="J83" s="44" t="s">
        <v>38</v>
      </c>
      <c r="K83" s="37" t="s">
        <v>177</v>
      </c>
      <c r="L83" s="56" t="s">
        <v>180</v>
      </c>
      <c r="M83" s="37"/>
    </row>
    <row r="84">
      <c r="A84" s="29"/>
      <c r="B84" s="37" t="s">
        <v>181</v>
      </c>
      <c r="C84" s="38" t="s">
        <v>182</v>
      </c>
      <c r="D84" s="52">
        <v>224.9</v>
      </c>
      <c r="E84" s="40" t="s">
        <v>20</v>
      </c>
      <c r="F84" s="41"/>
      <c r="G84" s="57">
        <f t="shared" ref="G84:G85" si="12">D84-1.6</f>
        <v>223.3</v>
      </c>
      <c r="H84" s="40" t="str">
        <f t="shared" ref="H84:H85" si="13">E84</f>
        <v>W</v>
      </c>
      <c r="I84" s="53">
        <v>141.3</v>
      </c>
      <c r="J84" s="43" t="s">
        <v>21</v>
      </c>
      <c r="K84" s="40" t="s">
        <v>183</v>
      </c>
      <c r="L84" s="40" t="s">
        <v>146</v>
      </c>
      <c r="M84" s="40"/>
    </row>
    <row r="85">
      <c r="A85" s="29"/>
      <c r="B85" s="37" t="s">
        <v>181</v>
      </c>
      <c r="C85" s="38" t="s">
        <v>184</v>
      </c>
      <c r="D85" s="52">
        <v>224.76</v>
      </c>
      <c r="E85" s="40" t="s">
        <v>20</v>
      </c>
      <c r="F85" s="41"/>
      <c r="G85" s="57">
        <f t="shared" si="12"/>
        <v>223.16</v>
      </c>
      <c r="H85" s="40" t="str">
        <f t="shared" si="13"/>
        <v>W</v>
      </c>
      <c r="I85" s="58"/>
      <c r="J85" s="43" t="s">
        <v>21</v>
      </c>
      <c r="K85" s="40" t="s">
        <v>163</v>
      </c>
      <c r="L85" s="40" t="s">
        <v>164</v>
      </c>
      <c r="M85" s="40"/>
    </row>
    <row r="86">
      <c r="A86" s="29"/>
      <c r="B86" s="37" t="s">
        <v>43</v>
      </c>
      <c r="C86" s="38" t="s">
        <v>185</v>
      </c>
      <c r="D86" s="39">
        <v>147.48</v>
      </c>
      <c r="E86" s="37" t="s">
        <v>20</v>
      </c>
      <c r="F86" s="54"/>
      <c r="G86" s="59">
        <v>147.48</v>
      </c>
      <c r="H86" s="37" t="s">
        <v>20</v>
      </c>
      <c r="I86" s="42">
        <v>100.0</v>
      </c>
      <c r="J86" s="44" t="s">
        <v>21</v>
      </c>
      <c r="K86" s="40"/>
      <c r="L86" s="37" t="s">
        <v>186</v>
      </c>
      <c r="M86" s="40"/>
    </row>
    <row r="87">
      <c r="A87" s="29"/>
      <c r="B87" s="37" t="s">
        <v>181</v>
      </c>
      <c r="C87" s="38" t="s">
        <v>187</v>
      </c>
      <c r="D87" s="52">
        <v>224.38</v>
      </c>
      <c r="E87" s="40" t="s">
        <v>20</v>
      </c>
      <c r="F87" s="54"/>
      <c r="G87" s="57">
        <f t="shared" ref="G87:G88" si="14">D87-1.6</f>
        <v>222.78</v>
      </c>
      <c r="H87" s="40" t="str">
        <f t="shared" ref="H87:H94" si="15">E87</f>
        <v>W</v>
      </c>
      <c r="I87" s="53">
        <v>131.8</v>
      </c>
      <c r="J87" s="43" t="s">
        <v>21</v>
      </c>
      <c r="K87" s="40" t="s">
        <v>166</v>
      </c>
      <c r="L87" s="40" t="s">
        <v>188</v>
      </c>
      <c r="M87" s="40"/>
    </row>
    <row r="88">
      <c r="A88" s="29"/>
      <c r="B88" s="37" t="s">
        <v>181</v>
      </c>
      <c r="C88" s="38" t="s">
        <v>189</v>
      </c>
      <c r="D88" s="60">
        <v>224.48</v>
      </c>
      <c r="E88" s="37" t="s">
        <v>20</v>
      </c>
      <c r="F88" s="54"/>
      <c r="G88" s="57">
        <f t="shared" si="14"/>
        <v>222.88</v>
      </c>
      <c r="H88" s="40" t="str">
        <f t="shared" si="15"/>
        <v>W</v>
      </c>
      <c r="I88" s="42">
        <v>162.2</v>
      </c>
      <c r="J88" s="44" t="s">
        <v>21</v>
      </c>
      <c r="K88" s="37" t="s">
        <v>137</v>
      </c>
      <c r="L88" s="37" t="s">
        <v>138</v>
      </c>
      <c r="M88" s="37"/>
    </row>
    <row r="89">
      <c r="A89" s="29"/>
      <c r="B89" s="37" t="s">
        <v>190</v>
      </c>
      <c r="C89" s="38" t="s">
        <v>191</v>
      </c>
      <c r="D89" s="39">
        <v>442.0875</v>
      </c>
      <c r="E89" s="37" t="s">
        <v>20</v>
      </c>
      <c r="F89" s="54"/>
      <c r="G89" s="33">
        <f t="shared" ref="G89:G94" si="16">IF(D89, IF(AND(D89&gt;=145.1,D89&lt;=145.5), D89-0.6, IF(AND(D89&gt;=146,D89&lt;=146.4), D89+0.6, IF(AND(D89&gt;=146.6,D89&lt;=146.999999), D89-0.6, IF(AND(D89&gt;=147,D89&lt;=147.4), D89+0.6, IF(AND(D89&gt;=147.6,D89&lt;=148), D89-0.6, IF(AND(D89&gt;=442,D89&lt;=445), D89+5, D89)))))), "")</f>
        <v>447.0875</v>
      </c>
      <c r="H89" s="40" t="str">
        <f t="shared" si="15"/>
        <v>W</v>
      </c>
      <c r="I89" s="42" t="s">
        <v>76</v>
      </c>
      <c r="J89" s="44" t="s">
        <v>38</v>
      </c>
      <c r="K89" s="37" t="s">
        <v>192</v>
      </c>
      <c r="L89" s="56" t="s">
        <v>193</v>
      </c>
      <c r="M89" s="37"/>
    </row>
    <row r="90">
      <c r="A90" s="29"/>
      <c r="B90" s="37" t="s">
        <v>29</v>
      </c>
      <c r="C90" s="38" t="s">
        <v>194</v>
      </c>
      <c r="D90" s="39">
        <v>442.45</v>
      </c>
      <c r="E90" s="37" t="s">
        <v>20</v>
      </c>
      <c r="F90" s="54"/>
      <c r="G90" s="33">
        <f t="shared" si="16"/>
        <v>447.45</v>
      </c>
      <c r="H90" s="40" t="str">
        <f t="shared" si="15"/>
        <v>W</v>
      </c>
      <c r="I90" s="42">
        <v>131.8</v>
      </c>
      <c r="J90" s="44" t="s">
        <v>21</v>
      </c>
      <c r="K90" s="37" t="s">
        <v>137</v>
      </c>
      <c r="L90" s="37" t="s">
        <v>152</v>
      </c>
      <c r="M90" s="37"/>
    </row>
    <row r="91">
      <c r="A91" s="29"/>
      <c r="B91" s="37" t="s">
        <v>29</v>
      </c>
      <c r="C91" s="61" t="s">
        <v>195</v>
      </c>
      <c r="D91" s="39">
        <v>443.9</v>
      </c>
      <c r="E91" s="37" t="s">
        <v>20</v>
      </c>
      <c r="F91" s="54"/>
      <c r="G91" s="33">
        <f t="shared" si="16"/>
        <v>448.9</v>
      </c>
      <c r="H91" s="40" t="str">
        <f t="shared" si="15"/>
        <v>W</v>
      </c>
      <c r="I91" s="42">
        <v>131.8</v>
      </c>
      <c r="J91" s="44" t="s">
        <v>21</v>
      </c>
      <c r="K91" s="37" t="s">
        <v>196</v>
      </c>
      <c r="L91" s="37" t="s">
        <v>197</v>
      </c>
      <c r="M91" s="37"/>
    </row>
    <row r="92">
      <c r="A92" s="29"/>
      <c r="B92" s="62" t="s">
        <v>18</v>
      </c>
      <c r="C92" s="61" t="s">
        <v>198</v>
      </c>
      <c r="D92" s="52">
        <v>146.73</v>
      </c>
      <c r="E92" s="62" t="s">
        <v>20</v>
      </c>
      <c r="F92" s="54"/>
      <c r="G92" s="33">
        <f t="shared" si="16"/>
        <v>146.13</v>
      </c>
      <c r="H92" s="40" t="str">
        <f t="shared" si="15"/>
        <v>W</v>
      </c>
      <c r="I92" s="53">
        <v>110.9</v>
      </c>
      <c r="J92" s="43" t="s">
        <v>21</v>
      </c>
      <c r="K92" s="62" t="s">
        <v>199</v>
      </c>
      <c r="L92" s="62" t="s">
        <v>152</v>
      </c>
      <c r="M92" s="62"/>
    </row>
    <row r="93">
      <c r="A93" s="29"/>
      <c r="B93" s="62" t="s">
        <v>29</v>
      </c>
      <c r="C93" s="61" t="s">
        <v>200</v>
      </c>
      <c r="D93" s="52">
        <v>444.9</v>
      </c>
      <c r="E93" s="62" t="s">
        <v>20</v>
      </c>
      <c r="F93" s="54"/>
      <c r="G93" s="33">
        <f t="shared" si="16"/>
        <v>449.9</v>
      </c>
      <c r="H93" s="40" t="str">
        <f t="shared" si="15"/>
        <v>W</v>
      </c>
      <c r="I93" s="53">
        <v>131.8</v>
      </c>
      <c r="J93" s="43" t="s">
        <v>21</v>
      </c>
      <c r="K93" s="62" t="s">
        <v>199</v>
      </c>
      <c r="L93" s="62" t="s">
        <v>152</v>
      </c>
      <c r="M93" s="62"/>
    </row>
    <row r="94">
      <c r="A94" s="29"/>
      <c r="B94" s="62" t="s">
        <v>29</v>
      </c>
      <c r="C94" s="38" t="s">
        <v>201</v>
      </c>
      <c r="D94" s="52">
        <v>444.775</v>
      </c>
      <c r="E94" s="62" t="s">
        <v>20</v>
      </c>
      <c r="F94" s="54"/>
      <c r="G94" s="33">
        <f t="shared" si="16"/>
        <v>449.775</v>
      </c>
      <c r="H94" s="40" t="str">
        <f t="shared" si="15"/>
        <v>W</v>
      </c>
      <c r="I94" s="53">
        <v>131.8</v>
      </c>
      <c r="J94" s="43" t="s">
        <v>21</v>
      </c>
      <c r="K94" s="62" t="s">
        <v>202</v>
      </c>
      <c r="L94" s="62" t="s">
        <v>152</v>
      </c>
      <c r="M94" s="62"/>
    </row>
    <row r="95">
      <c r="A95" s="29"/>
      <c r="B95" s="63" t="s">
        <v>29</v>
      </c>
      <c r="C95" s="38" t="s">
        <v>203</v>
      </c>
      <c r="D95" s="39">
        <v>444.075</v>
      </c>
      <c r="E95" s="63" t="s">
        <v>20</v>
      </c>
      <c r="F95" s="54"/>
      <c r="G95" s="32">
        <v>449.075</v>
      </c>
      <c r="H95" s="37" t="s">
        <v>20</v>
      </c>
      <c r="I95" s="42">
        <v>131.8</v>
      </c>
      <c r="J95" s="44" t="s">
        <v>21</v>
      </c>
      <c r="K95" s="63" t="s">
        <v>204</v>
      </c>
      <c r="L95" s="63" t="s">
        <v>205</v>
      </c>
      <c r="M95" s="62"/>
    </row>
    <row r="96">
      <c r="A96" s="29"/>
      <c r="B96" s="63" t="s">
        <v>29</v>
      </c>
      <c r="C96" s="38" t="s">
        <v>206</v>
      </c>
      <c r="D96" s="39">
        <v>444.325</v>
      </c>
      <c r="E96" s="63" t="s">
        <v>20</v>
      </c>
      <c r="F96" s="54"/>
      <c r="G96" s="32">
        <v>449.325</v>
      </c>
      <c r="H96" s="37" t="s">
        <v>20</v>
      </c>
      <c r="I96" s="42">
        <v>131.8</v>
      </c>
      <c r="J96" s="44" t="s">
        <v>21</v>
      </c>
      <c r="K96" s="63" t="s">
        <v>207</v>
      </c>
      <c r="L96" s="63"/>
      <c r="M96" s="62"/>
    </row>
    <row r="97">
      <c r="A97" s="29"/>
      <c r="B97" s="37" t="s">
        <v>43</v>
      </c>
      <c r="C97" s="38" t="s">
        <v>208</v>
      </c>
      <c r="D97" s="39">
        <v>146.475</v>
      </c>
      <c r="E97" s="63" t="s">
        <v>20</v>
      </c>
      <c r="F97" s="54"/>
      <c r="G97" s="32">
        <v>146.475</v>
      </c>
      <c r="H97" s="37" t="s">
        <v>20</v>
      </c>
      <c r="I97" s="42">
        <v>100.0</v>
      </c>
      <c r="J97" s="44" t="s">
        <v>21</v>
      </c>
      <c r="K97" s="63"/>
      <c r="L97" s="63" t="s">
        <v>209</v>
      </c>
      <c r="M97" s="62"/>
    </row>
    <row r="98">
      <c r="A98" s="20">
        <v>19.0</v>
      </c>
      <c r="B98" s="21" t="s">
        <v>210</v>
      </c>
      <c r="C98" s="22"/>
      <c r="D98" s="23"/>
      <c r="E98" s="24"/>
      <c r="F98" s="24"/>
      <c r="G98" s="25"/>
      <c r="H98" s="26"/>
      <c r="I98" s="27"/>
      <c r="J98" s="28"/>
      <c r="K98" s="26"/>
      <c r="L98" s="26"/>
      <c r="M98" s="26"/>
    </row>
    <row r="99">
      <c r="A99" s="29"/>
      <c r="B99" s="62" t="s">
        <v>18</v>
      </c>
      <c r="C99" s="38" t="s">
        <v>211</v>
      </c>
      <c r="D99" s="39">
        <v>146.79</v>
      </c>
      <c r="E99" s="62" t="s">
        <v>20</v>
      </c>
      <c r="F99" s="54"/>
      <c r="G99" s="33">
        <f t="shared" ref="G99:G100" si="17">IF(D99, IF(AND(D99&gt;=145.1,D99&lt;=145.5), D99-0.6, IF(AND(D99&gt;=146,D99&lt;=146.4), D99+0.6, IF(AND(D99&gt;=146.6,D99&lt;=146.999999), D99-0.6, IF(AND(D99&gt;=147,D99&lt;=147.4), D99+0.6, IF(AND(D99&gt;=147.6,D99&lt;=148), D99-0.6, IF(AND(D99&gt;=442,D99&lt;=445), D99+5, D99)))))), "")</f>
        <v>146.19</v>
      </c>
      <c r="H99" s="40" t="str">
        <f t="shared" ref="H99:H100" si="18">E99</f>
        <v>W</v>
      </c>
      <c r="I99" s="42">
        <v>94.8</v>
      </c>
      <c r="J99" s="43" t="s">
        <v>21</v>
      </c>
      <c r="K99" s="63" t="s">
        <v>212</v>
      </c>
      <c r="L99" s="63" t="s">
        <v>213</v>
      </c>
      <c r="M99" s="62"/>
    </row>
    <row r="100">
      <c r="A100" s="29"/>
      <c r="B100" s="62" t="s">
        <v>29</v>
      </c>
      <c r="C100" s="38" t="s">
        <v>214</v>
      </c>
      <c r="D100" s="39">
        <v>444.175</v>
      </c>
      <c r="E100" s="62" t="s">
        <v>20</v>
      </c>
      <c r="F100" s="54"/>
      <c r="G100" s="33">
        <f t="shared" si="17"/>
        <v>449.175</v>
      </c>
      <c r="H100" s="40" t="str">
        <f t="shared" si="18"/>
        <v>W</v>
      </c>
      <c r="I100" s="42">
        <v>123.0</v>
      </c>
      <c r="J100" s="43" t="s">
        <v>21</v>
      </c>
      <c r="K100" s="63" t="s">
        <v>215</v>
      </c>
      <c r="L100" s="63" t="s">
        <v>216</v>
      </c>
      <c r="M100" s="62"/>
    </row>
    <row r="101">
      <c r="A101" s="20">
        <v>20.0</v>
      </c>
      <c r="B101" s="21" t="s">
        <v>217</v>
      </c>
      <c r="C101" s="22"/>
      <c r="D101" s="23"/>
      <c r="E101" s="24"/>
      <c r="F101" s="24"/>
      <c r="G101" s="25"/>
      <c r="H101" s="26"/>
      <c r="I101" s="27"/>
      <c r="J101" s="28"/>
      <c r="K101" s="26"/>
      <c r="L101" s="26"/>
      <c r="M101" s="26"/>
    </row>
    <row r="102">
      <c r="A102" s="29"/>
      <c r="B102" s="62" t="s">
        <v>18</v>
      </c>
      <c r="C102" s="38" t="s">
        <v>218</v>
      </c>
      <c r="D102" s="39">
        <v>147.09</v>
      </c>
      <c r="E102" s="62" t="s">
        <v>20</v>
      </c>
      <c r="F102" s="54"/>
      <c r="G102" s="33">
        <f t="shared" ref="G102:G104" si="19">IF(D102, IF(AND(D102&gt;=145.1,D102&lt;=145.5), D102-0.6, IF(AND(D102&gt;=146,D102&lt;=146.4), D102+0.6, IF(AND(D102&gt;=146.6,D102&lt;=146.999999), D102-0.6, IF(AND(D102&gt;=147,D102&lt;=147.4), D102+0.6, IF(AND(D102&gt;=147.6,D102&lt;=148), D102-0.6, IF(AND(D102&gt;=442,D102&lt;=445), D102+5, D102)))))), "")</f>
        <v>147.69</v>
      </c>
      <c r="H102" s="40" t="str">
        <f t="shared" ref="H102:H104" si="20">E102</f>
        <v>W</v>
      </c>
      <c r="I102" s="42">
        <v>107.2</v>
      </c>
      <c r="J102" s="43" t="s">
        <v>21</v>
      </c>
      <c r="K102" s="63" t="s">
        <v>219</v>
      </c>
      <c r="L102" s="63"/>
      <c r="M102" s="62"/>
    </row>
    <row r="103">
      <c r="A103" s="29"/>
      <c r="B103" s="62" t="s">
        <v>29</v>
      </c>
      <c r="C103" s="38" t="s">
        <v>220</v>
      </c>
      <c r="D103" s="39">
        <v>442.575</v>
      </c>
      <c r="E103" s="62" t="s">
        <v>20</v>
      </c>
      <c r="F103" s="54"/>
      <c r="G103" s="33">
        <f t="shared" si="19"/>
        <v>447.575</v>
      </c>
      <c r="H103" s="40" t="str">
        <f t="shared" si="20"/>
        <v>W</v>
      </c>
      <c r="I103" s="42">
        <v>107.2</v>
      </c>
      <c r="J103" s="43" t="s">
        <v>21</v>
      </c>
      <c r="K103" s="63"/>
      <c r="L103" s="63"/>
      <c r="M103" s="62"/>
    </row>
    <row r="104">
      <c r="A104" s="29"/>
      <c r="B104" s="62" t="s">
        <v>29</v>
      </c>
      <c r="C104" s="38" t="s">
        <v>221</v>
      </c>
      <c r="D104" s="39">
        <v>444.7375</v>
      </c>
      <c r="E104" s="62" t="s">
        <v>20</v>
      </c>
      <c r="F104" s="54"/>
      <c r="G104" s="33">
        <f t="shared" si="19"/>
        <v>449.7375</v>
      </c>
      <c r="H104" s="40" t="str">
        <f t="shared" si="20"/>
        <v>W</v>
      </c>
      <c r="I104" s="42"/>
      <c r="J104" s="43" t="s">
        <v>21</v>
      </c>
      <c r="K104" s="63"/>
      <c r="L104" s="63"/>
      <c r="M104" s="62"/>
    </row>
    <row r="105">
      <c r="A105" s="20">
        <v>21.0</v>
      </c>
      <c r="B105" s="21" t="s">
        <v>222</v>
      </c>
      <c r="C105" s="22"/>
      <c r="D105" s="23"/>
      <c r="E105" s="24"/>
      <c r="F105" s="24"/>
      <c r="G105" s="25"/>
      <c r="H105" s="26"/>
      <c r="I105" s="27"/>
      <c r="J105" s="28"/>
      <c r="K105" s="26"/>
      <c r="L105" s="26"/>
      <c r="M105" s="26"/>
    </row>
    <row r="106">
      <c r="A106" s="29"/>
      <c r="B106" s="37" t="s">
        <v>18</v>
      </c>
      <c r="C106" s="38" t="s">
        <v>223</v>
      </c>
      <c r="D106" s="39">
        <v>145.19</v>
      </c>
      <c r="E106" s="37" t="s">
        <v>20</v>
      </c>
      <c r="F106" s="54"/>
      <c r="G106" s="33">
        <f t="shared" ref="G106:G109" si="21">IF(D106, IF(AND(D106&gt;=145.1,D106&lt;=145.5), D106-0.6, IF(AND(D106&gt;=146,D106&lt;=146.4), D106+0.6, IF(AND(D106&gt;=146.6,D106&lt;=146.999999), D106-0.6, IF(AND(D106&gt;=147,D106&lt;=147.4), D106+0.6, IF(AND(D106&gt;=147.6,D106&lt;=148), D106-0.6, IF(AND(D106&gt;=442,D106&lt;=445), D106+5, D106)))))), "")</f>
        <v>144.59</v>
      </c>
      <c r="H106" s="40" t="str">
        <f t="shared" ref="H106:H109" si="22">E106</f>
        <v>W</v>
      </c>
      <c r="I106" s="42">
        <v>123.0</v>
      </c>
      <c r="J106" s="44" t="s">
        <v>21</v>
      </c>
      <c r="K106" s="37" t="s">
        <v>224</v>
      </c>
      <c r="L106" s="37" t="s">
        <v>225</v>
      </c>
      <c r="M106" s="37"/>
    </row>
    <row r="107">
      <c r="A107" s="29"/>
      <c r="B107" s="37" t="s">
        <v>18</v>
      </c>
      <c r="C107" s="38" t="s">
        <v>226</v>
      </c>
      <c r="D107" s="39">
        <v>145.17</v>
      </c>
      <c r="E107" s="37" t="s">
        <v>20</v>
      </c>
      <c r="F107" s="54"/>
      <c r="G107" s="33">
        <f t="shared" si="21"/>
        <v>144.57</v>
      </c>
      <c r="H107" s="40" t="str">
        <f t="shared" si="22"/>
        <v>W</v>
      </c>
      <c r="I107" s="42">
        <v>74.4</v>
      </c>
      <c r="J107" s="44" t="s">
        <v>21</v>
      </c>
      <c r="K107" s="37" t="s">
        <v>227</v>
      </c>
      <c r="L107" s="37"/>
      <c r="M107" s="37"/>
    </row>
    <row r="108">
      <c r="A108" s="29"/>
      <c r="B108" s="37" t="s">
        <v>18</v>
      </c>
      <c r="C108" s="38" t="s">
        <v>228</v>
      </c>
      <c r="D108" s="39">
        <v>145.29</v>
      </c>
      <c r="E108" s="37" t="s">
        <v>20</v>
      </c>
      <c r="F108" s="54"/>
      <c r="G108" s="33">
        <f t="shared" si="21"/>
        <v>144.69</v>
      </c>
      <c r="H108" s="40" t="str">
        <f t="shared" si="22"/>
        <v>W</v>
      </c>
      <c r="I108" s="42">
        <v>123.0</v>
      </c>
      <c r="J108" s="44" t="s">
        <v>21</v>
      </c>
      <c r="K108" s="37" t="s">
        <v>229</v>
      </c>
      <c r="L108" s="37" t="s">
        <v>230</v>
      </c>
      <c r="M108" s="37"/>
    </row>
    <row r="109">
      <c r="A109" s="29"/>
      <c r="B109" s="37" t="s">
        <v>29</v>
      </c>
      <c r="C109" s="38" t="s">
        <v>231</v>
      </c>
      <c r="D109" s="39">
        <v>443.55</v>
      </c>
      <c r="E109" s="37" t="s">
        <v>20</v>
      </c>
      <c r="F109" s="54"/>
      <c r="G109" s="33">
        <f t="shared" si="21"/>
        <v>448.55</v>
      </c>
      <c r="H109" s="40" t="str">
        <f t="shared" si="22"/>
        <v>W</v>
      </c>
      <c r="I109" s="42"/>
      <c r="J109" s="44" t="s">
        <v>232</v>
      </c>
      <c r="K109" s="37" t="s">
        <v>233</v>
      </c>
      <c r="L109" s="37" t="s">
        <v>234</v>
      </c>
      <c r="M109" s="37"/>
    </row>
    <row r="110">
      <c r="A110" s="29"/>
      <c r="B110" s="37" t="s">
        <v>29</v>
      </c>
      <c r="C110" s="38" t="s">
        <v>235</v>
      </c>
      <c r="D110" s="39">
        <v>442.1375</v>
      </c>
      <c r="E110" s="37" t="s">
        <v>20</v>
      </c>
      <c r="F110" s="54"/>
      <c r="G110" s="32">
        <v>447.1375</v>
      </c>
      <c r="H110" s="37" t="s">
        <v>20</v>
      </c>
      <c r="I110" s="42"/>
      <c r="J110" s="44" t="s">
        <v>38</v>
      </c>
      <c r="K110" s="37" t="s">
        <v>236</v>
      </c>
      <c r="L110" s="37"/>
      <c r="M110" s="37"/>
    </row>
    <row r="111">
      <c r="A111" s="20">
        <v>22.0</v>
      </c>
      <c r="B111" s="21" t="s">
        <v>237</v>
      </c>
      <c r="C111" s="22"/>
      <c r="D111" s="26"/>
      <c r="E111" s="26"/>
      <c r="F111" s="26"/>
      <c r="G111" s="64"/>
      <c r="H111" s="26"/>
      <c r="I111" s="27"/>
      <c r="J111" s="26"/>
      <c r="K111" s="26"/>
      <c r="L111" s="26"/>
      <c r="M111" s="26"/>
    </row>
    <row r="112">
      <c r="A112" s="29"/>
      <c r="B112" s="37" t="s">
        <v>18</v>
      </c>
      <c r="C112" s="38" t="s">
        <v>238</v>
      </c>
      <c r="D112" s="39">
        <v>146.655</v>
      </c>
      <c r="E112" s="37" t="s">
        <v>20</v>
      </c>
      <c r="F112" s="54"/>
      <c r="G112" s="33">
        <f t="shared" ref="G112:G116" si="23">IF(D112, IF(AND(D112&gt;=145.1,D112&lt;=145.5), D112-0.6, IF(AND(D112&gt;=146,D112&lt;=146.4), D112+0.6, IF(AND(D112&gt;=146.6,D112&lt;=146.999999), D112-0.6, IF(AND(D112&gt;=147,D112&lt;=147.4), D112+0.6, IF(AND(D112&gt;=147.6,D112&lt;=148), D112-0.6, IF(AND(D112&gt;=442,D112&lt;=445), D112+5, D112)))))), "")</f>
        <v>146.055</v>
      </c>
      <c r="H112" s="40" t="str">
        <f t="shared" ref="H112:H115" si="24">E112</f>
        <v>W</v>
      </c>
      <c r="I112" s="42">
        <v>110.9</v>
      </c>
      <c r="J112" s="44" t="s">
        <v>21</v>
      </c>
      <c r="K112" s="37" t="s">
        <v>239</v>
      </c>
      <c r="L112" s="37" t="s">
        <v>240</v>
      </c>
      <c r="M112" s="37"/>
    </row>
    <row r="113">
      <c r="A113" s="29"/>
      <c r="B113" s="37" t="s">
        <v>18</v>
      </c>
      <c r="C113" s="38" t="s">
        <v>241</v>
      </c>
      <c r="D113" s="39">
        <v>146.805</v>
      </c>
      <c r="E113" s="37" t="s">
        <v>20</v>
      </c>
      <c r="F113" s="54"/>
      <c r="G113" s="33">
        <f t="shared" si="23"/>
        <v>146.205</v>
      </c>
      <c r="H113" s="40" t="str">
        <f t="shared" si="24"/>
        <v>W</v>
      </c>
      <c r="I113" s="42">
        <v>110.9</v>
      </c>
      <c r="J113" s="44" t="s">
        <v>21</v>
      </c>
      <c r="K113" s="37" t="s">
        <v>242</v>
      </c>
      <c r="L113" s="37" t="s">
        <v>243</v>
      </c>
      <c r="M113" s="37"/>
    </row>
    <row r="114">
      <c r="A114" s="29"/>
      <c r="B114" s="30" t="s">
        <v>29</v>
      </c>
      <c r="C114" s="38" t="s">
        <v>244</v>
      </c>
      <c r="D114" s="39">
        <v>444.375</v>
      </c>
      <c r="E114" s="37" t="s">
        <v>20</v>
      </c>
      <c r="F114" s="54"/>
      <c r="G114" s="33">
        <f t="shared" si="23"/>
        <v>449.375</v>
      </c>
      <c r="H114" s="40" t="str">
        <f t="shared" si="24"/>
        <v>W</v>
      </c>
      <c r="I114" s="42">
        <v>110.9</v>
      </c>
      <c r="J114" s="44" t="s">
        <v>21</v>
      </c>
      <c r="K114" s="37" t="s">
        <v>239</v>
      </c>
      <c r="L114" s="37" t="s">
        <v>245</v>
      </c>
      <c r="M114" s="37"/>
    </row>
    <row r="115">
      <c r="A115" s="29"/>
      <c r="B115" s="30" t="s">
        <v>29</v>
      </c>
      <c r="C115" s="38" t="s">
        <v>246</v>
      </c>
      <c r="D115" s="39">
        <v>443.05</v>
      </c>
      <c r="E115" s="37" t="s">
        <v>20</v>
      </c>
      <c r="F115" s="54"/>
      <c r="G115" s="33">
        <f t="shared" si="23"/>
        <v>448.05</v>
      </c>
      <c r="H115" s="40" t="str">
        <f t="shared" si="24"/>
        <v>W</v>
      </c>
      <c r="I115" s="42">
        <v>131.8</v>
      </c>
      <c r="J115" s="44" t="s">
        <v>21</v>
      </c>
      <c r="K115" s="37" t="s">
        <v>151</v>
      </c>
      <c r="L115" s="37" t="s">
        <v>247</v>
      </c>
      <c r="M115" s="37"/>
    </row>
    <row r="116">
      <c r="A116" s="29"/>
      <c r="B116" s="30" t="s">
        <v>29</v>
      </c>
      <c r="C116" s="31" t="s">
        <v>248</v>
      </c>
      <c r="D116" s="32">
        <v>442.675</v>
      </c>
      <c r="E116" s="30" t="s">
        <v>20</v>
      </c>
      <c r="G116" s="33">
        <f t="shared" si="23"/>
        <v>447.675</v>
      </c>
      <c r="H116" s="30" t="str">
        <f>IF(G116, "W", "")</f>
        <v>W</v>
      </c>
      <c r="I116" s="34">
        <v>162.2</v>
      </c>
      <c r="J116" s="35" t="s">
        <v>21</v>
      </c>
      <c r="K116" s="30" t="s">
        <v>31</v>
      </c>
      <c r="L116" s="30" t="s">
        <v>249</v>
      </c>
      <c r="M116" s="30"/>
    </row>
    <row r="117">
      <c r="A117" s="29"/>
      <c r="B117" s="30" t="s">
        <v>250</v>
      </c>
      <c r="C117" s="31" t="s">
        <v>251</v>
      </c>
      <c r="D117" s="32">
        <v>53.29</v>
      </c>
      <c r="E117" s="30" t="s">
        <v>20</v>
      </c>
      <c r="G117" s="32">
        <v>52.29</v>
      </c>
      <c r="H117" s="30" t="s">
        <v>20</v>
      </c>
      <c r="I117" s="34">
        <v>107.2</v>
      </c>
      <c r="J117" s="35" t="s">
        <v>21</v>
      </c>
      <c r="K117" s="30" t="s">
        <v>31</v>
      </c>
      <c r="L117" s="30" t="s">
        <v>249</v>
      </c>
      <c r="M117" s="30"/>
    </row>
    <row r="118">
      <c r="A118" s="20">
        <v>23.0</v>
      </c>
      <c r="B118" s="21" t="s">
        <v>252</v>
      </c>
      <c r="C118" s="22"/>
      <c r="D118" s="23"/>
      <c r="E118" s="24"/>
      <c r="F118" s="24"/>
      <c r="G118" s="25"/>
      <c r="H118" s="26"/>
      <c r="I118" s="27"/>
      <c r="J118" s="28"/>
      <c r="K118" s="26"/>
      <c r="L118" s="26"/>
      <c r="M118" s="26"/>
    </row>
    <row r="119">
      <c r="A119" s="20">
        <v>24.0</v>
      </c>
      <c r="B119" s="21" t="s">
        <v>253</v>
      </c>
      <c r="C119" s="22"/>
      <c r="D119" s="23"/>
      <c r="E119" s="24"/>
      <c r="F119" s="24"/>
      <c r="G119" s="25"/>
      <c r="H119" s="26"/>
      <c r="I119" s="27"/>
      <c r="J119" s="28"/>
      <c r="K119" s="26"/>
      <c r="L119" s="26"/>
      <c r="M119" s="26"/>
    </row>
    <row r="120">
      <c r="A120" s="20">
        <v>25.0</v>
      </c>
      <c r="B120" s="21" t="s">
        <v>254</v>
      </c>
      <c r="C120" s="22"/>
      <c r="D120" s="23"/>
      <c r="E120" s="24"/>
      <c r="F120" s="24"/>
      <c r="G120" s="25"/>
      <c r="H120" s="26"/>
      <c r="I120" s="27"/>
      <c r="J120" s="28"/>
      <c r="K120" s="26"/>
      <c r="L120" s="26"/>
      <c r="M120" s="26"/>
    </row>
    <row r="121">
      <c r="A121" s="29"/>
      <c r="B121" s="65" t="s">
        <v>18</v>
      </c>
      <c r="C121" s="66" t="s">
        <v>255</v>
      </c>
      <c r="D121" s="67">
        <v>146.76</v>
      </c>
      <c r="E121" s="65" t="s">
        <v>20</v>
      </c>
      <c r="F121" s="68">
        <v>123.0</v>
      </c>
      <c r="G121" s="69">
        <v>146.16</v>
      </c>
      <c r="H121" s="65" t="s">
        <v>20</v>
      </c>
      <c r="I121" s="70">
        <v>123.0</v>
      </c>
      <c r="J121" s="71" t="s">
        <v>21</v>
      </c>
      <c r="K121" s="65" t="s">
        <v>256</v>
      </c>
      <c r="L121" s="65" t="s">
        <v>257</v>
      </c>
      <c r="M121" s="37"/>
    </row>
    <row r="122">
      <c r="A122" s="29"/>
      <c r="B122" s="65" t="s">
        <v>18</v>
      </c>
      <c r="C122" s="66" t="s">
        <v>258</v>
      </c>
      <c r="D122" s="67">
        <v>147.06</v>
      </c>
      <c r="E122" s="65" t="s">
        <v>20</v>
      </c>
      <c r="F122" s="68">
        <v>94.8</v>
      </c>
      <c r="G122" s="69">
        <v>147.66</v>
      </c>
      <c r="H122" s="65" t="s">
        <v>20</v>
      </c>
      <c r="I122" s="70">
        <v>94.8</v>
      </c>
      <c r="J122" s="71" t="s">
        <v>259</v>
      </c>
      <c r="K122" s="65" t="s">
        <v>260</v>
      </c>
      <c r="L122" s="65" t="s">
        <v>261</v>
      </c>
      <c r="M122" s="37"/>
    </row>
    <row r="123">
      <c r="A123" s="29"/>
      <c r="B123" s="65" t="s">
        <v>29</v>
      </c>
      <c r="C123" s="66" t="s">
        <v>262</v>
      </c>
      <c r="D123" s="67">
        <v>444.275</v>
      </c>
      <c r="E123" s="65" t="s">
        <v>20</v>
      </c>
      <c r="F123" s="68">
        <v>94.8</v>
      </c>
      <c r="G123" s="69">
        <v>449.275</v>
      </c>
      <c r="H123" s="65" t="s">
        <v>20</v>
      </c>
      <c r="I123" s="70">
        <v>94.8</v>
      </c>
      <c r="J123" s="71" t="s">
        <v>259</v>
      </c>
      <c r="K123" s="65" t="s">
        <v>260</v>
      </c>
      <c r="L123" s="65" t="s">
        <v>263</v>
      </c>
      <c r="M123" s="37"/>
    </row>
    <row r="124">
      <c r="A124" s="29"/>
      <c r="B124" s="65" t="s">
        <v>29</v>
      </c>
      <c r="C124" s="66" t="s">
        <v>264</v>
      </c>
      <c r="D124" s="67">
        <v>444.8</v>
      </c>
      <c r="E124" s="65" t="s">
        <v>20</v>
      </c>
      <c r="F124" s="68">
        <v>94.8</v>
      </c>
      <c r="G124" s="69">
        <v>449.8</v>
      </c>
      <c r="H124" s="65" t="s">
        <v>20</v>
      </c>
      <c r="I124" s="70">
        <v>94.8</v>
      </c>
      <c r="J124" s="71" t="s">
        <v>259</v>
      </c>
      <c r="K124" s="65" t="s">
        <v>260</v>
      </c>
      <c r="L124" s="65" t="s">
        <v>265</v>
      </c>
      <c r="M124" s="37"/>
    </row>
    <row r="125">
      <c r="A125" s="29"/>
      <c r="B125" s="65" t="s">
        <v>18</v>
      </c>
      <c r="C125" s="66" t="s">
        <v>266</v>
      </c>
      <c r="D125" s="67">
        <v>147.24</v>
      </c>
      <c r="E125" s="65" t="s">
        <v>20</v>
      </c>
      <c r="F125" s="68">
        <v>179.9</v>
      </c>
      <c r="G125" s="69">
        <v>147.84</v>
      </c>
      <c r="H125" s="65" t="s">
        <v>20</v>
      </c>
      <c r="I125" s="70">
        <v>179.9</v>
      </c>
      <c r="J125" s="71" t="s">
        <v>259</v>
      </c>
      <c r="K125" s="65" t="s">
        <v>267</v>
      </c>
      <c r="L125" s="65" t="s">
        <v>268</v>
      </c>
      <c r="M125" s="37"/>
    </row>
    <row r="126">
      <c r="A126" s="29"/>
      <c r="B126" s="65" t="s">
        <v>18</v>
      </c>
      <c r="C126" s="66" t="s">
        <v>269</v>
      </c>
      <c r="D126" s="67">
        <v>145.43</v>
      </c>
      <c r="E126" s="65" t="s">
        <v>20</v>
      </c>
      <c r="F126" s="68">
        <v>123.0</v>
      </c>
      <c r="G126" s="69">
        <v>144.83</v>
      </c>
      <c r="H126" s="65" t="s">
        <v>20</v>
      </c>
      <c r="I126" s="70">
        <v>123.0</v>
      </c>
      <c r="J126" s="71" t="s">
        <v>259</v>
      </c>
      <c r="K126" s="65" t="s">
        <v>270</v>
      </c>
      <c r="L126" s="65" t="s">
        <v>268</v>
      </c>
      <c r="M126" s="37"/>
    </row>
    <row r="127">
      <c r="A127" s="29"/>
      <c r="B127" s="65" t="s">
        <v>29</v>
      </c>
      <c r="C127" s="66" t="s">
        <v>271</v>
      </c>
      <c r="D127" s="67">
        <v>444.55</v>
      </c>
      <c r="E127" s="65" t="s">
        <v>20</v>
      </c>
      <c r="F127" s="68">
        <v>123.0</v>
      </c>
      <c r="G127" s="69">
        <v>449.55</v>
      </c>
      <c r="H127" s="65" t="s">
        <v>20</v>
      </c>
      <c r="I127" s="70">
        <v>123.0</v>
      </c>
      <c r="J127" s="71" t="s">
        <v>259</v>
      </c>
      <c r="K127" s="65" t="s">
        <v>270</v>
      </c>
      <c r="L127" s="65" t="s">
        <v>268</v>
      </c>
      <c r="M127" s="37"/>
    </row>
    <row r="128">
      <c r="A128" s="29"/>
      <c r="B128" s="65" t="s">
        <v>29</v>
      </c>
      <c r="C128" s="66" t="s">
        <v>272</v>
      </c>
      <c r="D128" s="67">
        <v>443.65</v>
      </c>
      <c r="E128" s="65" t="s">
        <v>20</v>
      </c>
      <c r="F128" s="68">
        <v>179.9</v>
      </c>
      <c r="G128" s="69">
        <v>448.65</v>
      </c>
      <c r="H128" s="65" t="s">
        <v>20</v>
      </c>
      <c r="I128" s="70">
        <v>179.9</v>
      </c>
      <c r="J128" s="71" t="s">
        <v>259</v>
      </c>
      <c r="K128" s="65" t="s">
        <v>273</v>
      </c>
      <c r="L128" s="65" t="s">
        <v>274</v>
      </c>
      <c r="M128" s="37"/>
    </row>
    <row r="129">
      <c r="A129" s="29"/>
      <c r="B129" s="65" t="s">
        <v>18</v>
      </c>
      <c r="C129" s="66" t="s">
        <v>275</v>
      </c>
      <c r="D129" s="67">
        <v>146.97</v>
      </c>
      <c r="E129" s="65" t="s">
        <v>20</v>
      </c>
      <c r="F129" s="68">
        <v>123.0</v>
      </c>
      <c r="G129" s="69">
        <v>146.37</v>
      </c>
      <c r="H129" s="65" t="s">
        <v>20</v>
      </c>
      <c r="I129" s="70">
        <v>123.0</v>
      </c>
      <c r="J129" s="71" t="s">
        <v>21</v>
      </c>
      <c r="K129" s="65" t="s">
        <v>276</v>
      </c>
      <c r="L129" s="65" t="s">
        <v>277</v>
      </c>
      <c r="M129" s="37"/>
    </row>
    <row r="130">
      <c r="A130" s="29"/>
      <c r="B130" s="65" t="s">
        <v>18</v>
      </c>
      <c r="C130" s="66" t="s">
        <v>278</v>
      </c>
      <c r="D130" s="67">
        <v>147.33</v>
      </c>
      <c r="E130" s="65" t="s">
        <v>20</v>
      </c>
      <c r="F130" s="68">
        <v>123.0</v>
      </c>
      <c r="G130" s="69">
        <v>147.93</v>
      </c>
      <c r="H130" s="65" t="s">
        <v>20</v>
      </c>
      <c r="I130" s="70">
        <v>123.0</v>
      </c>
      <c r="J130" s="71" t="s">
        <v>21</v>
      </c>
      <c r="K130" s="65" t="s">
        <v>279</v>
      </c>
      <c r="L130" s="65" t="s">
        <v>280</v>
      </c>
      <c r="M130" s="37"/>
    </row>
    <row r="131">
      <c r="A131" s="20">
        <v>26.0</v>
      </c>
      <c r="B131" s="21" t="s">
        <v>281</v>
      </c>
      <c r="C131" s="22"/>
      <c r="D131" s="23"/>
      <c r="E131" s="24"/>
      <c r="F131" s="24"/>
      <c r="G131" s="25"/>
      <c r="H131" s="26"/>
      <c r="I131" s="27"/>
      <c r="J131" s="28"/>
      <c r="K131" s="26"/>
      <c r="L131" s="26"/>
      <c r="M131" s="26"/>
    </row>
    <row r="132">
      <c r="A132" s="29"/>
      <c r="B132" s="37" t="s">
        <v>18</v>
      </c>
      <c r="C132" s="38" t="s">
        <v>282</v>
      </c>
      <c r="D132" s="39">
        <v>147.195</v>
      </c>
      <c r="E132" s="37" t="s">
        <v>20</v>
      </c>
      <c r="F132" s="54"/>
      <c r="G132" s="33">
        <f>IF(D132, IF(AND(D132&gt;=145.1,D132&lt;=145.5), D132-0.6, IF(AND(D132&gt;=146,D132&lt;=146.4), D132+0.6, IF(AND(D132&gt;=146.6,D132&lt;=146.999999), D132-0.6, IF(AND(D132&gt;=147,D132&lt;=147.4), D132+0.6, IF(AND(D132&gt;=147.6,D132&lt;=148), D132-0.6, IF(AND(D132&gt;=442,D132&lt;=445), D132+5, D132)))))), "")</f>
        <v>147.795</v>
      </c>
      <c r="H132" s="40" t="str">
        <f>E132</f>
        <v>W</v>
      </c>
      <c r="I132" s="42">
        <v>103.5</v>
      </c>
      <c r="J132" s="44" t="s">
        <v>21</v>
      </c>
      <c r="K132" s="37"/>
      <c r="L132" s="37"/>
      <c r="M132" s="37"/>
    </row>
    <row r="133">
      <c r="A133" s="20">
        <v>27.0</v>
      </c>
      <c r="B133" s="21" t="s">
        <v>283</v>
      </c>
      <c r="C133" s="22"/>
      <c r="D133" s="23"/>
      <c r="E133" s="24"/>
      <c r="F133" s="24"/>
      <c r="G133" s="25"/>
      <c r="H133" s="26"/>
      <c r="I133" s="27"/>
      <c r="J133" s="28"/>
      <c r="K133" s="26"/>
      <c r="L133" s="26"/>
      <c r="M133" s="26"/>
    </row>
    <row r="134">
      <c r="A134" s="20">
        <v>28.0</v>
      </c>
      <c r="B134" s="21" t="s">
        <v>284</v>
      </c>
      <c r="C134" s="22"/>
      <c r="D134" s="23"/>
      <c r="E134" s="24"/>
      <c r="F134" s="24"/>
      <c r="G134" s="25"/>
      <c r="H134" s="26"/>
      <c r="I134" s="27"/>
      <c r="J134" s="28"/>
      <c r="K134" s="26"/>
      <c r="L134" s="26"/>
      <c r="M134" s="26"/>
    </row>
    <row r="135">
      <c r="A135" s="29"/>
      <c r="B135" s="30" t="s">
        <v>18</v>
      </c>
      <c r="C135" s="31" t="s">
        <v>285</v>
      </c>
      <c r="D135" s="36">
        <v>146.94</v>
      </c>
      <c r="E135" t="str">
        <f t="shared" ref="E135:E138" si="25">IF(D135, "W", "")</f>
        <v>W</v>
      </c>
      <c r="G135" s="33">
        <f t="shared" ref="G135:G138" si="26">IF(D135, IF(AND(D135&gt;=145.1,D135&lt;=145.5), D135-0.6, IF(AND(D135&gt;=146,D135&lt;=146.4), D135+0.6, IF(AND(D135&gt;=146.6,D135&lt;=146.999999), D135-0.6, IF(AND(D135&gt;=147,D135&lt;=147.4), D135+0.6, IF(AND(D135&gt;=147.6,D135&lt;=148), D135-0.6, IF(AND(D135&gt;=442,D135&lt;=445), D135+5, D135)))))), "")</f>
        <v>146.34</v>
      </c>
      <c r="H135" s="30" t="str">
        <f t="shared" ref="H135:H138" si="27">IF(G135, "W", "")</f>
        <v>W</v>
      </c>
      <c r="I135" s="34">
        <v>110.9</v>
      </c>
      <c r="J135" s="35" t="s">
        <v>21</v>
      </c>
      <c r="K135" s="30" t="s">
        <v>286</v>
      </c>
      <c r="L135" s="30" t="s">
        <v>287</v>
      </c>
      <c r="M135" s="30"/>
    </row>
    <row r="136">
      <c r="A136" s="29"/>
      <c r="B136" s="30" t="s">
        <v>18</v>
      </c>
      <c r="C136" s="31" t="s">
        <v>288</v>
      </c>
      <c r="D136" s="36">
        <v>147.015</v>
      </c>
      <c r="E136" t="str">
        <f t="shared" si="25"/>
        <v>W</v>
      </c>
      <c r="G136" s="33">
        <f t="shared" si="26"/>
        <v>147.615</v>
      </c>
      <c r="H136" s="30" t="str">
        <f t="shared" si="27"/>
        <v>W</v>
      </c>
      <c r="I136" s="34">
        <v>110.9</v>
      </c>
      <c r="J136" s="35" t="s">
        <v>21</v>
      </c>
      <c r="K136" s="30" t="s">
        <v>289</v>
      </c>
      <c r="L136" s="30" t="s">
        <v>290</v>
      </c>
      <c r="M136" s="30"/>
    </row>
    <row r="137">
      <c r="A137" s="29"/>
      <c r="B137" s="30" t="s">
        <v>18</v>
      </c>
      <c r="C137" s="31" t="s">
        <v>291</v>
      </c>
      <c r="D137" s="36">
        <v>146.85</v>
      </c>
      <c r="E137" t="str">
        <f t="shared" si="25"/>
        <v>W</v>
      </c>
      <c r="G137" s="33">
        <f t="shared" si="26"/>
        <v>146.25</v>
      </c>
      <c r="H137" s="30" t="str">
        <f t="shared" si="27"/>
        <v>W</v>
      </c>
      <c r="I137" s="34">
        <v>110.9</v>
      </c>
      <c r="J137" s="35" t="s">
        <v>21</v>
      </c>
      <c r="K137" s="30" t="s">
        <v>292</v>
      </c>
      <c r="L137" s="30"/>
      <c r="M137" s="30"/>
    </row>
    <row r="138">
      <c r="A138" s="29"/>
      <c r="B138" s="30" t="s">
        <v>18</v>
      </c>
      <c r="C138" s="31" t="s">
        <v>293</v>
      </c>
      <c r="D138" s="36">
        <v>147.06</v>
      </c>
      <c r="E138" t="str">
        <f t="shared" si="25"/>
        <v>W</v>
      </c>
      <c r="G138" s="33">
        <f t="shared" si="26"/>
        <v>147.66</v>
      </c>
      <c r="H138" s="30" t="str">
        <f t="shared" si="27"/>
        <v>W</v>
      </c>
      <c r="I138" s="34">
        <v>110.9</v>
      </c>
      <c r="J138" s="35" t="s">
        <v>21</v>
      </c>
      <c r="K138" s="30" t="s">
        <v>294</v>
      </c>
      <c r="L138" s="30"/>
      <c r="M138" s="30"/>
    </row>
    <row r="139">
      <c r="A139" s="29"/>
      <c r="B139" s="30" t="s">
        <v>250</v>
      </c>
      <c r="C139" s="31" t="s">
        <v>295</v>
      </c>
      <c r="D139" s="32">
        <v>52.68</v>
      </c>
      <c r="E139" s="30" t="s">
        <v>20</v>
      </c>
      <c r="F139" s="32"/>
      <c r="G139" s="32">
        <f>D139+0.24</f>
        <v>52.92</v>
      </c>
      <c r="H139" s="30" t="s">
        <v>20</v>
      </c>
      <c r="I139" s="34">
        <v>107.2</v>
      </c>
      <c r="J139" s="35" t="s">
        <v>21</v>
      </c>
      <c r="K139" s="30" t="s">
        <v>296</v>
      </c>
      <c r="L139" s="30" t="s">
        <v>297</v>
      </c>
      <c r="M139" s="30"/>
    </row>
    <row r="140">
      <c r="A140" s="29"/>
      <c r="B140" s="30" t="s">
        <v>29</v>
      </c>
      <c r="C140" s="31" t="s">
        <v>298</v>
      </c>
      <c r="D140" s="30">
        <v>444.8125</v>
      </c>
      <c r="E140" t="str">
        <f t="shared" ref="E140:E143" si="28">IF(D140, "W", "")</f>
        <v>W</v>
      </c>
      <c r="G140" s="33">
        <f t="shared" ref="G140:G143" si="29">IF(D140, IF(AND(D140&gt;=145.1,D140&lt;=145.5), D140-0.6, IF(AND(D140&gt;=146,D140&lt;=146.4), D140+0.6, IF(AND(D140&gt;=146.6,D140&lt;=146.999999), D140-0.6, IF(AND(D140&gt;=147,D140&lt;=147.4), D140+0.6, IF(AND(D140&gt;=147.6,D140&lt;=148), D140-0.6, IF(AND(D140&gt;=442,D140&lt;=445), D140+5, D140)))))), "")</f>
        <v>449.8125</v>
      </c>
      <c r="H140" s="30" t="str">
        <f t="shared" ref="H140:H143" si="30">IF(G140, "W", "")</f>
        <v>W</v>
      </c>
      <c r="I140" s="34">
        <v>131.8</v>
      </c>
      <c r="J140" s="35" t="s">
        <v>259</v>
      </c>
      <c r="K140" s="30" t="s">
        <v>299</v>
      </c>
      <c r="L140" s="30" t="s">
        <v>300</v>
      </c>
      <c r="M140" s="30"/>
    </row>
    <row r="141">
      <c r="A141" s="29"/>
      <c r="B141" s="30" t="s">
        <v>29</v>
      </c>
      <c r="C141" s="31" t="s">
        <v>301</v>
      </c>
      <c r="D141" s="30">
        <v>444.5625</v>
      </c>
      <c r="E141" t="str">
        <f t="shared" si="28"/>
        <v>W</v>
      </c>
      <c r="G141" s="33">
        <f t="shared" si="29"/>
        <v>449.5625</v>
      </c>
      <c r="H141" s="30" t="str">
        <f t="shared" si="30"/>
        <v>W</v>
      </c>
      <c r="I141" s="34">
        <v>131.8</v>
      </c>
      <c r="J141" s="35" t="s">
        <v>21</v>
      </c>
      <c r="K141" s="30" t="s">
        <v>299</v>
      </c>
      <c r="L141" s="30" t="s">
        <v>302</v>
      </c>
      <c r="M141" s="30"/>
    </row>
    <row r="142">
      <c r="A142" s="29"/>
      <c r="B142" s="30" t="s">
        <v>29</v>
      </c>
      <c r="C142" s="31" t="s">
        <v>303</v>
      </c>
      <c r="D142" s="32">
        <v>444.625</v>
      </c>
      <c r="E142" t="str">
        <f t="shared" si="28"/>
        <v>W</v>
      </c>
      <c r="G142" s="33">
        <f t="shared" si="29"/>
        <v>449.625</v>
      </c>
      <c r="H142" s="30" t="str">
        <f t="shared" si="30"/>
        <v>W</v>
      </c>
      <c r="I142" s="34">
        <v>131.8</v>
      </c>
      <c r="J142" s="35" t="s">
        <v>21</v>
      </c>
      <c r="K142" s="30" t="s">
        <v>304</v>
      </c>
      <c r="L142" s="30" t="s">
        <v>305</v>
      </c>
      <c r="M142" s="30"/>
    </row>
    <row r="143">
      <c r="A143" s="29"/>
      <c r="B143" s="30" t="s">
        <v>29</v>
      </c>
      <c r="C143" s="31" t="s">
        <v>306</v>
      </c>
      <c r="D143" s="32">
        <v>442.25</v>
      </c>
      <c r="E143" t="str">
        <f t="shared" si="28"/>
        <v>W</v>
      </c>
      <c r="G143" s="33">
        <f t="shared" si="29"/>
        <v>447.25</v>
      </c>
      <c r="H143" s="30" t="str">
        <f t="shared" si="30"/>
        <v>W</v>
      </c>
      <c r="I143" s="34">
        <v>131.8</v>
      </c>
      <c r="J143" s="35" t="s">
        <v>21</v>
      </c>
      <c r="K143" s="30" t="s">
        <v>307</v>
      </c>
      <c r="L143" s="30" t="s">
        <v>308</v>
      </c>
      <c r="M143" s="30"/>
    </row>
    <row r="144">
      <c r="A144" s="29"/>
      <c r="B144" s="30" t="s">
        <v>181</v>
      </c>
      <c r="C144" s="31" t="s">
        <v>309</v>
      </c>
      <c r="D144" s="36">
        <v>224.96</v>
      </c>
      <c r="E144" s="30" t="s">
        <v>20</v>
      </c>
      <c r="F144" s="32"/>
      <c r="G144" s="72" t="s">
        <v>310</v>
      </c>
      <c r="H144" s="30" t="s">
        <v>20</v>
      </c>
      <c r="I144" s="34">
        <v>141.3</v>
      </c>
      <c r="J144" s="35" t="s">
        <v>21</v>
      </c>
      <c r="K144" s="30" t="s">
        <v>311</v>
      </c>
      <c r="L144" s="30"/>
      <c r="M144" s="30"/>
    </row>
    <row r="145">
      <c r="A145" s="29"/>
      <c r="B145" s="30" t="s">
        <v>29</v>
      </c>
      <c r="C145" s="31" t="s">
        <v>312</v>
      </c>
      <c r="D145" s="36">
        <v>444.975</v>
      </c>
      <c r="E145" s="30" t="s">
        <v>20</v>
      </c>
      <c r="F145" s="32"/>
      <c r="G145" s="33">
        <f t="shared" ref="G145:G146" si="31">IF(D145, IF(AND(D145&gt;=145.1,D145&lt;=145.5), D145-0.6, IF(AND(D145&gt;=146,D145&lt;=146.4), D145+0.6, IF(AND(D145&gt;=146.6,D145&lt;=146.999999), D145-0.6, IF(AND(D145&gt;=147,D145&lt;=147.4), D145+0.6, IF(AND(D145&gt;=147.6,D145&lt;=148), D145-0.6, IF(AND(D145&gt;=442,D145&lt;=445), D145+5, D145)))))), "")</f>
        <v>449.975</v>
      </c>
      <c r="H145" s="30" t="s">
        <v>20</v>
      </c>
      <c r="I145" s="34" t="s">
        <v>313</v>
      </c>
      <c r="J145" s="35" t="s">
        <v>21</v>
      </c>
      <c r="K145" s="30" t="s">
        <v>296</v>
      </c>
      <c r="L145" s="30" t="s">
        <v>314</v>
      </c>
      <c r="M145" s="30"/>
    </row>
    <row r="146">
      <c r="A146" s="29"/>
      <c r="B146" s="37" t="s">
        <v>29</v>
      </c>
      <c r="C146" s="38" t="s">
        <v>315</v>
      </c>
      <c r="D146" s="39">
        <v>442.1625</v>
      </c>
      <c r="E146" s="40" t="s">
        <v>20</v>
      </c>
      <c r="F146" s="55">
        <v>162.2</v>
      </c>
      <c r="G146" s="33">
        <f t="shared" si="31"/>
        <v>447.1625</v>
      </c>
      <c r="H146" s="40" t="str">
        <f>E146</f>
        <v>W</v>
      </c>
      <c r="I146" s="42">
        <v>162.2</v>
      </c>
      <c r="J146" s="43" t="s">
        <v>21</v>
      </c>
      <c r="K146" s="37" t="s">
        <v>286</v>
      </c>
      <c r="L146" s="37" t="s">
        <v>316</v>
      </c>
      <c r="M146" s="37"/>
    </row>
    <row r="147">
      <c r="A147" s="29"/>
      <c r="B147" s="30" t="s">
        <v>29</v>
      </c>
      <c r="C147" s="31" t="s">
        <v>317</v>
      </c>
      <c r="D147" s="36">
        <v>444.9625</v>
      </c>
      <c r="E147" s="30" t="s">
        <v>20</v>
      </c>
      <c r="F147" s="73">
        <v>229.1</v>
      </c>
      <c r="G147" s="32">
        <v>449.9625</v>
      </c>
      <c r="H147" s="30" t="s">
        <v>20</v>
      </c>
      <c r="I147" s="34">
        <v>173.8</v>
      </c>
      <c r="J147" s="35" t="s">
        <v>21</v>
      </c>
      <c r="K147" s="30" t="s">
        <v>286</v>
      </c>
      <c r="L147" s="30" t="s">
        <v>318</v>
      </c>
      <c r="M147" s="30"/>
    </row>
    <row r="148">
      <c r="A148" s="29"/>
      <c r="B148" s="30" t="s">
        <v>29</v>
      </c>
      <c r="C148" s="31" t="s">
        <v>319</v>
      </c>
      <c r="D148" s="36">
        <v>444.325</v>
      </c>
      <c r="E148" s="30" t="s">
        <v>20</v>
      </c>
      <c r="F148" s="73"/>
      <c r="G148" s="32">
        <v>449.325</v>
      </c>
      <c r="H148" s="30" t="s">
        <v>20</v>
      </c>
      <c r="I148" s="34">
        <v>131.8</v>
      </c>
      <c r="J148" s="35" t="s">
        <v>21</v>
      </c>
      <c r="K148" s="30" t="s">
        <v>320</v>
      </c>
      <c r="L148" s="30" t="s">
        <v>321</v>
      </c>
      <c r="M148" s="30"/>
    </row>
    <row r="149">
      <c r="A149" s="29"/>
      <c r="B149" s="30" t="s">
        <v>29</v>
      </c>
      <c r="C149" s="31" t="s">
        <v>322</v>
      </c>
      <c r="D149" s="36">
        <v>444.225</v>
      </c>
      <c r="E149" s="30" t="s">
        <v>20</v>
      </c>
      <c r="F149" s="73"/>
      <c r="G149" s="32">
        <v>449.225</v>
      </c>
      <c r="H149" s="30" t="s">
        <v>20</v>
      </c>
      <c r="I149" s="34">
        <v>131.8</v>
      </c>
      <c r="J149" s="35" t="s">
        <v>21</v>
      </c>
      <c r="K149" s="30" t="s">
        <v>299</v>
      </c>
      <c r="L149" s="30" t="s">
        <v>323</v>
      </c>
      <c r="M149" s="30"/>
    </row>
    <row r="150">
      <c r="A150" s="29"/>
      <c r="B150" s="37" t="s">
        <v>43</v>
      </c>
      <c r="C150" s="31" t="s">
        <v>324</v>
      </c>
      <c r="D150" s="32">
        <v>147.435</v>
      </c>
      <c r="E150" s="30" t="s">
        <v>20</v>
      </c>
      <c r="F150" s="73"/>
      <c r="G150" s="32">
        <v>147.435</v>
      </c>
      <c r="H150" s="30" t="s">
        <v>20</v>
      </c>
      <c r="I150" s="34">
        <v>100.0</v>
      </c>
      <c r="J150" s="35" t="s">
        <v>21</v>
      </c>
      <c r="K150" s="30"/>
      <c r="L150" s="30" t="s">
        <v>325</v>
      </c>
      <c r="M150" s="30"/>
    </row>
    <row r="151">
      <c r="A151" s="20">
        <v>29.0</v>
      </c>
      <c r="B151" s="21" t="s">
        <v>326</v>
      </c>
      <c r="C151" s="22"/>
      <c r="D151" s="26"/>
      <c r="E151" s="24"/>
      <c r="F151" s="24"/>
      <c r="G151" s="25"/>
      <c r="H151" s="26"/>
      <c r="I151" s="27"/>
      <c r="J151" s="28"/>
      <c r="K151" s="26"/>
      <c r="L151" s="26"/>
      <c r="M151" s="26"/>
    </row>
    <row r="152">
      <c r="A152" s="29"/>
      <c r="B152" s="37" t="s">
        <v>18</v>
      </c>
      <c r="C152" s="31" t="s">
        <v>327</v>
      </c>
      <c r="D152" s="36">
        <v>147.165</v>
      </c>
      <c r="E152" s="30" t="s">
        <v>20</v>
      </c>
      <c r="F152" s="73"/>
      <c r="G152" s="33">
        <f t="shared" ref="G152:G156" si="32">IF(D152, IF(AND(D152&gt;=145.1,D152&lt;=145.5), D152-0.6, IF(AND(D152&gt;=146,D152&lt;=146.4), D152+0.6, IF(AND(D152&gt;=146.6,D152&lt;=146.999999), D152-0.6, IF(AND(D152&gt;=147,D152&lt;=147.4), D152+0.6, IF(AND(D152&gt;=147.6,D152&lt;=148), D152-0.6, IF(AND(D152&gt;=442,D152&lt;=445), D152+5, D152)))))), "")</f>
        <v>147.765</v>
      </c>
      <c r="H152" s="30" t="s">
        <v>20</v>
      </c>
      <c r="I152" s="34">
        <v>123.0</v>
      </c>
      <c r="J152" s="35" t="s">
        <v>21</v>
      </c>
      <c r="K152" s="30" t="s">
        <v>328</v>
      </c>
      <c r="L152" s="30" t="s">
        <v>329</v>
      </c>
      <c r="M152" s="30"/>
    </row>
    <row r="153">
      <c r="A153" s="29"/>
      <c r="B153" s="37" t="s">
        <v>18</v>
      </c>
      <c r="C153" s="31" t="s">
        <v>330</v>
      </c>
      <c r="D153" s="36">
        <v>146.91</v>
      </c>
      <c r="E153" s="30" t="s">
        <v>20</v>
      </c>
      <c r="F153" s="73"/>
      <c r="G153" s="33">
        <f t="shared" si="32"/>
        <v>146.31</v>
      </c>
      <c r="H153" s="30" t="s">
        <v>20</v>
      </c>
      <c r="I153" s="34"/>
      <c r="J153" s="35" t="s">
        <v>21</v>
      </c>
      <c r="K153" s="30" t="s">
        <v>331</v>
      </c>
      <c r="L153" s="30" t="s">
        <v>332</v>
      </c>
      <c r="M153" s="30"/>
    </row>
    <row r="154">
      <c r="A154" s="29"/>
      <c r="B154" s="37" t="s">
        <v>29</v>
      </c>
      <c r="C154" s="31" t="s">
        <v>333</v>
      </c>
      <c r="D154" s="36">
        <v>442.725</v>
      </c>
      <c r="E154" s="30" t="s">
        <v>20</v>
      </c>
      <c r="F154" s="73"/>
      <c r="G154" s="33">
        <f t="shared" si="32"/>
        <v>447.725</v>
      </c>
      <c r="H154" s="30" t="s">
        <v>20</v>
      </c>
      <c r="I154" s="34"/>
      <c r="J154" s="35" t="s">
        <v>21</v>
      </c>
      <c r="K154" s="30" t="s">
        <v>331</v>
      </c>
      <c r="L154" s="30" t="s">
        <v>334</v>
      </c>
      <c r="M154" s="30"/>
    </row>
    <row r="155">
      <c r="A155" s="29"/>
      <c r="B155" s="37" t="s">
        <v>29</v>
      </c>
      <c r="C155" s="31" t="s">
        <v>335</v>
      </c>
      <c r="D155" s="36">
        <v>444.875</v>
      </c>
      <c r="E155" s="30" t="s">
        <v>75</v>
      </c>
      <c r="F155" s="73"/>
      <c r="G155" s="33">
        <f t="shared" si="32"/>
        <v>449.875</v>
      </c>
      <c r="H155" s="30" t="s">
        <v>75</v>
      </c>
      <c r="I155" s="34" t="s">
        <v>336</v>
      </c>
      <c r="J155" s="35" t="s">
        <v>38</v>
      </c>
      <c r="K155" s="30" t="s">
        <v>337</v>
      </c>
      <c r="L155" s="30" t="s">
        <v>338</v>
      </c>
      <c r="M155" s="30"/>
    </row>
    <row r="156">
      <c r="A156" s="29"/>
      <c r="B156" s="37" t="s">
        <v>43</v>
      </c>
      <c r="C156" s="31" t="s">
        <v>339</v>
      </c>
      <c r="D156" s="36">
        <v>147.555</v>
      </c>
      <c r="E156" s="30" t="s">
        <v>20</v>
      </c>
      <c r="F156" s="73"/>
      <c r="G156" s="33">
        <f t="shared" si="32"/>
        <v>147.555</v>
      </c>
      <c r="H156" s="30" t="s">
        <v>20</v>
      </c>
      <c r="I156" s="34"/>
      <c r="J156" s="35" t="s">
        <v>21</v>
      </c>
      <c r="K156" s="30"/>
      <c r="L156" s="30" t="s">
        <v>340</v>
      </c>
      <c r="M156" s="30"/>
    </row>
    <row r="157">
      <c r="A157" s="20">
        <v>30.0</v>
      </c>
      <c r="B157" s="21" t="s">
        <v>341</v>
      </c>
      <c r="C157" s="22"/>
      <c r="D157" s="26"/>
      <c r="E157" s="24"/>
      <c r="F157" s="24"/>
      <c r="G157" s="25"/>
      <c r="H157" s="26"/>
      <c r="I157" s="27"/>
      <c r="J157" s="28"/>
      <c r="K157" s="26"/>
      <c r="L157" s="26"/>
      <c r="M157" s="26"/>
    </row>
    <row r="158">
      <c r="A158" s="29"/>
      <c r="B158" s="30" t="s">
        <v>18</v>
      </c>
      <c r="C158" s="31" t="s">
        <v>342</v>
      </c>
      <c r="D158" s="36">
        <v>146.85</v>
      </c>
      <c r="E158" s="30" t="s">
        <v>20</v>
      </c>
      <c r="G158" s="32">
        <v>146.25</v>
      </c>
      <c r="H158" s="30" t="s">
        <v>20</v>
      </c>
      <c r="I158" s="34">
        <v>91.5</v>
      </c>
      <c r="J158" s="35" t="s">
        <v>21</v>
      </c>
      <c r="M158" s="30"/>
    </row>
    <row r="159">
      <c r="A159" s="29"/>
      <c r="B159" s="30" t="s">
        <v>18</v>
      </c>
      <c r="C159" s="31" t="s">
        <v>343</v>
      </c>
      <c r="D159" s="36">
        <v>147.0</v>
      </c>
      <c r="E159" s="30" t="s">
        <v>20</v>
      </c>
      <c r="G159" s="32">
        <v>147.6</v>
      </c>
      <c r="H159" s="30" t="s">
        <v>20</v>
      </c>
      <c r="I159" s="34">
        <v>91.5</v>
      </c>
      <c r="J159" s="35" t="s">
        <v>21</v>
      </c>
      <c r="M159" s="30"/>
    </row>
    <row r="160">
      <c r="A160" s="29"/>
      <c r="B160" s="37" t="s">
        <v>43</v>
      </c>
      <c r="C160" s="31" t="s">
        <v>344</v>
      </c>
      <c r="D160" s="36">
        <v>147.59</v>
      </c>
      <c r="E160" s="30" t="s">
        <v>20</v>
      </c>
      <c r="F160" s="73"/>
      <c r="G160" s="32">
        <v>147.59</v>
      </c>
      <c r="H160" s="30" t="s">
        <v>20</v>
      </c>
      <c r="I160" s="34"/>
      <c r="J160" s="35" t="s">
        <v>21</v>
      </c>
      <c r="M160" s="30"/>
    </row>
    <row r="161">
      <c r="A161" s="29"/>
      <c r="B161" s="37" t="s">
        <v>43</v>
      </c>
      <c r="C161" s="31" t="s">
        <v>345</v>
      </c>
      <c r="D161" s="36">
        <v>146.49</v>
      </c>
      <c r="E161" s="30" t="s">
        <v>20</v>
      </c>
      <c r="F161" s="73"/>
      <c r="G161" s="32">
        <v>146.49</v>
      </c>
      <c r="H161" s="30" t="s">
        <v>20</v>
      </c>
      <c r="I161" s="34"/>
      <c r="J161" s="35" t="s">
        <v>21</v>
      </c>
      <c r="M161" s="30"/>
    </row>
    <row r="162">
      <c r="A162" s="29"/>
      <c r="B162" s="37" t="s">
        <v>40</v>
      </c>
      <c r="C162" s="31" t="s">
        <v>346</v>
      </c>
      <c r="D162" s="36">
        <v>446.075</v>
      </c>
      <c r="E162" s="30" t="s">
        <v>20</v>
      </c>
      <c r="F162" s="73"/>
      <c r="G162" s="32">
        <v>446.075</v>
      </c>
      <c r="H162" s="30" t="s">
        <v>20</v>
      </c>
      <c r="I162" s="34"/>
      <c r="J162" s="35" t="s">
        <v>21</v>
      </c>
      <c r="M162" s="30"/>
    </row>
    <row r="163">
      <c r="A163" s="29"/>
      <c r="B163" s="37" t="s">
        <v>40</v>
      </c>
      <c r="C163" s="31" t="s">
        <v>347</v>
      </c>
      <c r="D163" s="36">
        <v>446.125</v>
      </c>
      <c r="E163" s="30" t="s">
        <v>20</v>
      </c>
      <c r="F163" s="73"/>
      <c r="G163" s="32">
        <v>446.125</v>
      </c>
      <c r="H163" s="30" t="s">
        <v>20</v>
      </c>
      <c r="I163" s="34"/>
      <c r="J163" s="35" t="s">
        <v>21</v>
      </c>
      <c r="M163" s="30"/>
    </row>
    <row r="164">
      <c r="A164" s="29"/>
      <c r="B164" s="37" t="s">
        <v>43</v>
      </c>
      <c r="C164" s="31" t="s">
        <v>348</v>
      </c>
      <c r="D164" s="36">
        <v>147.54</v>
      </c>
      <c r="E164" s="30" t="s">
        <v>20</v>
      </c>
      <c r="F164" s="73"/>
      <c r="G164" s="32">
        <v>147.54</v>
      </c>
      <c r="H164" s="30" t="s">
        <v>20</v>
      </c>
      <c r="I164" s="34"/>
      <c r="J164" s="35" t="s">
        <v>21</v>
      </c>
      <c r="L164" s="30" t="s">
        <v>349</v>
      </c>
      <c r="M164" s="30"/>
    </row>
    <row r="165">
      <c r="A165" s="20">
        <v>31.0</v>
      </c>
      <c r="B165" s="21" t="s">
        <v>350</v>
      </c>
      <c r="C165" s="22"/>
      <c r="D165" s="26"/>
      <c r="E165" s="24"/>
      <c r="F165" s="24"/>
      <c r="G165" s="25"/>
      <c r="H165" s="26"/>
      <c r="I165" s="27"/>
      <c r="J165" s="28"/>
      <c r="K165" s="26"/>
      <c r="L165" s="26"/>
      <c r="M165" s="26"/>
    </row>
    <row r="166">
      <c r="A166" s="29"/>
      <c r="B166" s="37" t="s">
        <v>18</v>
      </c>
      <c r="C166" s="31" t="s">
        <v>351</v>
      </c>
      <c r="D166" s="36">
        <v>146.67</v>
      </c>
      <c r="E166" s="30" t="s">
        <v>20</v>
      </c>
      <c r="F166" s="73">
        <v>123.0</v>
      </c>
      <c r="G166" s="32">
        <v>146.07</v>
      </c>
      <c r="H166" s="30" t="s">
        <v>20</v>
      </c>
      <c r="I166" s="34">
        <v>123.0</v>
      </c>
      <c r="J166" s="35" t="s">
        <v>21</v>
      </c>
      <c r="K166" s="30" t="s">
        <v>352</v>
      </c>
      <c r="L166" s="30" t="s">
        <v>353</v>
      </c>
      <c r="M166" s="30"/>
    </row>
    <row r="167">
      <c r="A167" s="29"/>
      <c r="B167" s="37" t="s">
        <v>18</v>
      </c>
      <c r="C167" s="31" t="s">
        <v>354</v>
      </c>
      <c r="D167" s="36">
        <v>145.19</v>
      </c>
      <c r="E167" s="30" t="s">
        <v>20</v>
      </c>
      <c r="F167" s="73">
        <v>123.0</v>
      </c>
      <c r="G167" s="32">
        <v>144.59</v>
      </c>
      <c r="H167" s="30" t="s">
        <v>20</v>
      </c>
      <c r="I167" s="34">
        <v>123.0</v>
      </c>
      <c r="J167" s="35" t="s">
        <v>21</v>
      </c>
      <c r="K167" s="30" t="s">
        <v>355</v>
      </c>
      <c r="L167" s="30" t="s">
        <v>356</v>
      </c>
      <c r="M167" s="30"/>
    </row>
    <row r="168">
      <c r="A168" s="29"/>
      <c r="B168" s="37" t="s">
        <v>18</v>
      </c>
      <c r="C168" s="31" t="s">
        <v>357</v>
      </c>
      <c r="D168" s="36">
        <v>146.625</v>
      </c>
      <c r="E168" s="30" t="s">
        <v>20</v>
      </c>
      <c r="F168" s="73">
        <v>123.0</v>
      </c>
      <c r="G168" s="32">
        <v>146.025</v>
      </c>
      <c r="H168" s="30" t="s">
        <v>20</v>
      </c>
      <c r="I168" s="34">
        <v>123.0</v>
      </c>
      <c r="J168" s="35" t="s">
        <v>21</v>
      </c>
      <c r="K168" s="30" t="s">
        <v>352</v>
      </c>
      <c r="L168" s="30" t="s">
        <v>358</v>
      </c>
      <c r="M168" s="30"/>
    </row>
    <row r="169">
      <c r="A169" s="29"/>
      <c r="B169" s="37" t="s">
        <v>18</v>
      </c>
      <c r="C169" s="31" t="s">
        <v>359</v>
      </c>
      <c r="D169" s="36">
        <v>146.925</v>
      </c>
      <c r="E169" s="30" t="s">
        <v>20</v>
      </c>
      <c r="F169" s="73">
        <v>123.0</v>
      </c>
      <c r="G169" s="32">
        <v>146.325</v>
      </c>
      <c r="H169" s="30" t="s">
        <v>20</v>
      </c>
      <c r="I169" s="34">
        <v>123.0</v>
      </c>
      <c r="J169" s="35" t="s">
        <v>232</v>
      </c>
      <c r="K169" s="30" t="s">
        <v>352</v>
      </c>
      <c r="L169" s="30" t="s">
        <v>360</v>
      </c>
      <c r="M169" s="30"/>
    </row>
    <row r="170">
      <c r="A170" s="29"/>
      <c r="B170" s="30" t="s">
        <v>181</v>
      </c>
      <c r="C170" s="31" t="s">
        <v>361</v>
      </c>
      <c r="D170" s="36">
        <v>224.62</v>
      </c>
      <c r="E170" s="30" t="s">
        <v>20</v>
      </c>
      <c r="F170" s="73">
        <v>110.9</v>
      </c>
      <c r="G170" s="32">
        <v>223.02</v>
      </c>
      <c r="H170" s="30" t="s">
        <v>20</v>
      </c>
      <c r="I170" s="34">
        <v>110.9</v>
      </c>
      <c r="J170" s="35" t="s">
        <v>21</v>
      </c>
      <c r="K170" s="30" t="s">
        <v>355</v>
      </c>
      <c r="L170" s="30"/>
      <c r="M170" s="30"/>
    </row>
    <row r="171">
      <c r="A171" s="29"/>
      <c r="B171" s="37" t="s">
        <v>18</v>
      </c>
      <c r="C171" s="31" t="s">
        <v>362</v>
      </c>
      <c r="D171" s="36">
        <v>146.88</v>
      </c>
      <c r="E171" s="30" t="s">
        <v>20</v>
      </c>
      <c r="F171" s="73">
        <v>123.0</v>
      </c>
      <c r="G171" s="32">
        <v>146.28</v>
      </c>
      <c r="H171" s="30" t="s">
        <v>20</v>
      </c>
      <c r="I171" s="34">
        <v>123.0</v>
      </c>
      <c r="J171" s="35" t="s">
        <v>21</v>
      </c>
      <c r="K171" s="30" t="s">
        <v>363</v>
      </c>
      <c r="L171" s="30" t="s">
        <v>364</v>
      </c>
      <c r="M171" s="30"/>
    </row>
    <row r="172">
      <c r="A172" s="29"/>
      <c r="B172" s="30" t="s">
        <v>29</v>
      </c>
      <c r="C172" s="31" t="s">
        <v>365</v>
      </c>
      <c r="D172" s="36">
        <v>443.4</v>
      </c>
      <c r="E172" s="30" t="s">
        <v>75</v>
      </c>
      <c r="F172" s="74" t="s">
        <v>76</v>
      </c>
      <c r="G172" s="32">
        <v>448.4</v>
      </c>
      <c r="H172" s="30" t="s">
        <v>75</v>
      </c>
      <c r="I172" s="34" t="s">
        <v>76</v>
      </c>
      <c r="J172" s="35" t="s">
        <v>38</v>
      </c>
      <c r="K172" s="30" t="s">
        <v>363</v>
      </c>
      <c r="L172" s="30"/>
      <c r="M172" s="30"/>
    </row>
    <row r="173">
      <c r="A173" s="29"/>
      <c r="B173" s="37" t="s">
        <v>18</v>
      </c>
      <c r="C173" s="31" t="s">
        <v>366</v>
      </c>
      <c r="D173" s="36">
        <v>145.11</v>
      </c>
      <c r="E173" s="30" t="s">
        <v>20</v>
      </c>
      <c r="F173" s="73">
        <v>67.0</v>
      </c>
      <c r="G173" s="32">
        <v>144.51</v>
      </c>
      <c r="H173" s="30" t="s">
        <v>20</v>
      </c>
      <c r="I173" s="34">
        <v>67.0</v>
      </c>
      <c r="J173" s="35" t="s">
        <v>21</v>
      </c>
      <c r="K173" s="30" t="s">
        <v>367</v>
      </c>
      <c r="L173" s="30" t="s">
        <v>368</v>
      </c>
      <c r="M173" s="30"/>
    </row>
    <row r="174">
      <c r="A174" s="29"/>
      <c r="B174" s="37" t="s">
        <v>18</v>
      </c>
      <c r="C174" s="31" t="s">
        <v>369</v>
      </c>
      <c r="D174" s="36">
        <v>147.24</v>
      </c>
      <c r="E174" s="30" t="s">
        <v>20</v>
      </c>
      <c r="F174" s="74"/>
      <c r="G174" s="33">
        <f t="shared" ref="G174:G176" si="33">IF(D174, IF(AND(D174&gt;=145.1,D174&lt;=145.5), D174-0.6, IF(AND(D174&gt;=146,D174&lt;=146.4), D174+0.6, IF(AND(D174&gt;=146.6,D174&lt;=146.999999), D174-0.6, IF(AND(D174&gt;=147,D174&lt;=147.4), D174+0.6, IF(AND(D174&gt;=147.6,D174&lt;=148), D174-0.6, IF(AND(D174&gt;=442,D174&lt;=445), D174+5, D174)))))), "")</f>
        <v>147.84</v>
      </c>
      <c r="H174" s="30" t="s">
        <v>20</v>
      </c>
      <c r="I174" s="34">
        <v>123.0</v>
      </c>
      <c r="J174" s="35" t="s">
        <v>21</v>
      </c>
      <c r="K174" s="30" t="s">
        <v>370</v>
      </c>
      <c r="L174" s="30" t="s">
        <v>371</v>
      </c>
      <c r="M174" s="30"/>
    </row>
    <row r="175">
      <c r="A175" s="29"/>
      <c r="B175" s="37" t="s">
        <v>18</v>
      </c>
      <c r="C175" s="31" t="s">
        <v>372</v>
      </c>
      <c r="D175" s="36">
        <v>145.37</v>
      </c>
      <c r="E175" s="30" t="s">
        <v>20</v>
      </c>
      <c r="F175" s="74"/>
      <c r="G175" s="33">
        <f t="shared" si="33"/>
        <v>144.77</v>
      </c>
      <c r="H175" s="30" t="s">
        <v>20</v>
      </c>
      <c r="I175" s="34"/>
      <c r="J175" s="35" t="s">
        <v>21</v>
      </c>
      <c r="K175" s="30" t="s">
        <v>373</v>
      </c>
      <c r="L175" s="30" t="s">
        <v>374</v>
      </c>
      <c r="M175" s="30"/>
    </row>
    <row r="176">
      <c r="A176" s="29"/>
      <c r="B176" s="37" t="s">
        <v>181</v>
      </c>
      <c r="C176" s="31" t="s">
        <v>375</v>
      </c>
      <c r="D176" s="36">
        <v>223.52</v>
      </c>
      <c r="E176" s="30" t="s">
        <v>20</v>
      </c>
      <c r="F176" s="74"/>
      <c r="G176" s="33">
        <f t="shared" si="33"/>
        <v>223.52</v>
      </c>
      <c r="H176" s="30" t="s">
        <v>20</v>
      </c>
      <c r="I176" s="34"/>
      <c r="J176" s="35" t="s">
        <v>21</v>
      </c>
      <c r="K176" s="30"/>
      <c r="L176" s="30" t="s">
        <v>376</v>
      </c>
      <c r="M176" s="30"/>
    </row>
    <row r="177">
      <c r="A177" s="29"/>
      <c r="B177" s="37" t="s">
        <v>43</v>
      </c>
      <c r="C177" s="31" t="s">
        <v>377</v>
      </c>
      <c r="D177" s="36">
        <v>145.45</v>
      </c>
      <c r="E177" s="30" t="s">
        <v>20</v>
      </c>
      <c r="F177" s="74" t="s">
        <v>378</v>
      </c>
      <c r="G177" s="32">
        <v>145.45</v>
      </c>
      <c r="H177" s="30" t="s">
        <v>20</v>
      </c>
      <c r="I177" s="34" t="s">
        <v>378</v>
      </c>
      <c r="J177" s="35" t="s">
        <v>21</v>
      </c>
      <c r="K177" s="30"/>
      <c r="L177" s="30" t="s">
        <v>379</v>
      </c>
      <c r="M177" s="30"/>
    </row>
    <row r="178">
      <c r="A178" s="20">
        <v>32.0</v>
      </c>
      <c r="B178" s="21" t="s">
        <v>380</v>
      </c>
      <c r="C178" s="22"/>
      <c r="D178" s="26"/>
      <c r="E178" s="24"/>
      <c r="F178" s="24"/>
      <c r="G178" s="25"/>
      <c r="H178" s="26"/>
      <c r="I178" s="27"/>
      <c r="J178" s="28"/>
      <c r="K178" s="26"/>
      <c r="L178" s="26"/>
      <c r="M178" s="26"/>
    </row>
    <row r="179">
      <c r="A179" s="75"/>
      <c r="B179" s="30" t="s">
        <v>18</v>
      </c>
      <c r="C179" s="31" t="s">
        <v>381</v>
      </c>
      <c r="D179" s="36">
        <v>147.15</v>
      </c>
      <c r="E179" t="str">
        <f t="shared" ref="E179:E180" si="34">IF(D179, "W", "")</f>
        <v>W</v>
      </c>
      <c r="G179" s="33">
        <f t="shared" ref="G179:G180" si="35">IF(D179, IF(AND(D179&gt;=145.1,D179&lt;=145.5), D179-0.6, IF(AND(D179&gt;=146,D179&lt;=146.4), D179+0.6, IF(AND(D179&gt;=146.6,D179&lt;=146.999999), D179-0.6, IF(AND(D179&gt;=147,D179&lt;=147.4), D179+0.6, IF(AND(D179&gt;=147.6,D179&lt;=148), D179-0.6, IF(AND(D179&gt;=442,D179&lt;=445), D179+5, D179)))))), "")</f>
        <v>147.75</v>
      </c>
      <c r="H179" s="30" t="str">
        <f t="shared" ref="H179:H180" si="36">IF(G179, "W", "")</f>
        <v>W</v>
      </c>
      <c r="I179" s="34">
        <v>88.5</v>
      </c>
      <c r="J179" s="35" t="s">
        <v>21</v>
      </c>
      <c r="K179" s="30" t="s">
        <v>382</v>
      </c>
      <c r="L179" s="30" t="s">
        <v>383</v>
      </c>
      <c r="M179" s="30"/>
    </row>
    <row r="180">
      <c r="A180" s="75"/>
      <c r="B180" s="30" t="s">
        <v>29</v>
      </c>
      <c r="C180" s="31" t="s">
        <v>384</v>
      </c>
      <c r="D180" s="36">
        <v>444.15</v>
      </c>
      <c r="E180" t="str">
        <f t="shared" si="34"/>
        <v>W</v>
      </c>
      <c r="G180" s="33">
        <f t="shared" si="35"/>
        <v>449.15</v>
      </c>
      <c r="H180" s="30" t="str">
        <f t="shared" si="36"/>
        <v>W</v>
      </c>
      <c r="I180" s="34">
        <v>88.5</v>
      </c>
      <c r="J180" s="35" t="s">
        <v>21</v>
      </c>
      <c r="K180" s="30" t="s">
        <v>382</v>
      </c>
      <c r="L180" s="30" t="s">
        <v>385</v>
      </c>
      <c r="M180" s="30"/>
    </row>
    <row r="181">
      <c r="A181" s="75"/>
      <c r="B181" s="30" t="s">
        <v>43</v>
      </c>
      <c r="C181" s="31" t="s">
        <v>386</v>
      </c>
      <c r="D181" s="36">
        <v>147.51</v>
      </c>
      <c r="E181" s="30" t="s">
        <v>20</v>
      </c>
      <c r="G181" s="32">
        <v>147.51</v>
      </c>
      <c r="H181" s="30" t="s">
        <v>20</v>
      </c>
      <c r="I181" s="34"/>
      <c r="J181" s="35" t="s">
        <v>21</v>
      </c>
      <c r="K181" s="30"/>
      <c r="L181" s="30" t="s">
        <v>387</v>
      </c>
      <c r="M181" s="30"/>
    </row>
    <row r="182">
      <c r="A182" s="20">
        <v>33.0</v>
      </c>
      <c r="B182" s="21" t="s">
        <v>388</v>
      </c>
      <c r="C182" s="22"/>
      <c r="D182" s="26"/>
      <c r="E182" s="24"/>
      <c r="F182" s="24"/>
      <c r="G182" s="25"/>
      <c r="H182" s="26"/>
      <c r="I182" s="27"/>
      <c r="J182" s="28"/>
      <c r="K182" s="26"/>
      <c r="L182" s="26"/>
      <c r="M182" s="26"/>
    </row>
    <row r="183">
      <c r="A183" s="29"/>
      <c r="B183" s="30" t="s">
        <v>18</v>
      </c>
      <c r="C183" s="31" t="s">
        <v>389</v>
      </c>
      <c r="D183" s="36">
        <v>146.625</v>
      </c>
      <c r="E183" t="str">
        <f>IF(D183, "W", "")</f>
        <v>W</v>
      </c>
      <c r="G183" s="33">
        <f>IF(D183, IF(AND(D183&gt;=145.1,D183&lt;=145.5), D183-0.6, IF(AND(D183&gt;=146,D183&lt;=146.4), D183+0.6, IF(AND(D183&gt;=146.6,D183&lt;=146.999999), D183-0.6, IF(AND(D183&gt;=147,D183&lt;=147.4), D183+0.6, IF(AND(D183&gt;=147.6,D183&lt;=148), D183-0.6, IF(AND(D183&gt;=442,D183&lt;=445), D183+5, D183)))))), "")</f>
        <v>146.025</v>
      </c>
      <c r="H183" s="30" t="str">
        <f>IF(G183, "W", "")</f>
        <v>W</v>
      </c>
      <c r="I183" s="34">
        <v>85.4</v>
      </c>
      <c r="J183" s="35" t="s">
        <v>21</v>
      </c>
      <c r="K183" s="30" t="s">
        <v>390</v>
      </c>
      <c r="L183" s="30" t="s">
        <v>391</v>
      </c>
      <c r="M183" s="30"/>
    </row>
    <row r="184">
      <c r="A184" s="20">
        <v>34.0</v>
      </c>
      <c r="B184" s="21" t="s">
        <v>392</v>
      </c>
      <c r="C184" s="22"/>
      <c r="D184" s="26"/>
      <c r="E184" s="24"/>
      <c r="F184" s="24"/>
      <c r="G184" s="25"/>
      <c r="H184" s="26"/>
      <c r="I184" s="27"/>
      <c r="J184" s="28"/>
      <c r="K184" s="26"/>
      <c r="L184" s="26"/>
      <c r="M184" s="26"/>
    </row>
    <row r="185">
      <c r="A185" s="29"/>
      <c r="B185" s="30" t="s">
        <v>18</v>
      </c>
      <c r="C185" s="31" t="s">
        <v>393</v>
      </c>
      <c r="D185" s="36">
        <v>146.655</v>
      </c>
      <c r="E185" t="str">
        <f>IF(D185, "W", "")</f>
        <v>W</v>
      </c>
      <c r="G185" s="33">
        <f>IF(D185, IF(AND(D185&gt;=145.1,D185&lt;=145.5), D185-0.6, IF(AND(D185&gt;=146,D185&lt;=146.4), D185+0.6, IF(AND(D185&gt;=146.6,D185&lt;=146.999999), D185-0.6, IF(AND(D185&gt;=147,D185&lt;=147.4), D185+0.6, IF(AND(D185&gt;=147.6,D185&lt;=148), D185-0.6, IF(AND(D185&gt;=442,D185&lt;=445), D185+5, D185)))))), "")</f>
        <v>146.055</v>
      </c>
      <c r="H185" s="30" t="str">
        <f>IF(G185, "W", "")</f>
        <v>W</v>
      </c>
      <c r="I185" s="34">
        <v>114.8</v>
      </c>
      <c r="J185" s="35" t="s">
        <v>21</v>
      </c>
      <c r="M185" s="30"/>
    </row>
    <row r="186">
      <c r="A186" s="20">
        <v>35.0</v>
      </c>
      <c r="B186" s="21" t="s">
        <v>394</v>
      </c>
      <c r="C186" s="22"/>
      <c r="D186" s="26"/>
      <c r="E186" s="24"/>
      <c r="F186" s="24"/>
      <c r="G186" s="25"/>
      <c r="H186" s="26"/>
      <c r="I186" s="27"/>
      <c r="J186" s="28"/>
      <c r="K186" s="26"/>
      <c r="L186" s="26"/>
      <c r="M186" s="26"/>
    </row>
    <row r="187">
      <c r="A187" s="29"/>
      <c r="B187" s="30" t="s">
        <v>18</v>
      </c>
      <c r="C187" s="31" t="s">
        <v>395</v>
      </c>
      <c r="D187" s="36">
        <v>147.315</v>
      </c>
      <c r="E187" t="str">
        <f>IF(D187, "W", "")</f>
        <v>W</v>
      </c>
      <c r="G187" s="33">
        <f>IF(D187, IF(AND(D187&gt;=145.1,D187&lt;=145.5), D187-0.6, IF(AND(D187&gt;=146,D187&lt;=146.4), D187+0.6, IF(AND(D187&gt;=146.6,D187&lt;=146.999999), D187-0.6, IF(AND(D187&gt;=147,D187&lt;=147.4), D187+0.6, IF(AND(D187&gt;=147.6,D187&lt;=148), D187-0.6, IF(AND(D187&gt;=442,D187&lt;=445), D187+5, D187)))))), "")</f>
        <v>147.915</v>
      </c>
      <c r="H187" s="30" t="str">
        <f>IF(G187, "W", "")</f>
        <v>W</v>
      </c>
      <c r="I187" s="34">
        <v>103.5</v>
      </c>
      <c r="J187" s="35" t="s">
        <v>21</v>
      </c>
      <c r="M187" s="30"/>
    </row>
    <row r="188">
      <c r="A188" s="20">
        <v>36.0</v>
      </c>
      <c r="B188" s="21" t="s">
        <v>396</v>
      </c>
      <c r="C188" s="22"/>
      <c r="D188" s="26"/>
      <c r="E188" s="24"/>
      <c r="F188" s="24"/>
      <c r="G188" s="25"/>
      <c r="H188" s="26"/>
      <c r="I188" s="27"/>
      <c r="J188" s="28"/>
      <c r="K188" s="26"/>
      <c r="L188" s="26"/>
      <c r="M188" s="26"/>
    </row>
    <row r="189">
      <c r="A189" s="29"/>
      <c r="B189" s="30" t="s">
        <v>18</v>
      </c>
      <c r="C189" s="31" t="s">
        <v>397</v>
      </c>
      <c r="D189" s="36">
        <v>147.21</v>
      </c>
      <c r="E189" t="str">
        <f>IF(D189, "W", "")</f>
        <v>W</v>
      </c>
      <c r="G189" s="33">
        <f>IF(D189, IF(AND(D189&gt;=145.1,D189&lt;=145.5), D189-0.6, IF(AND(D189&gt;=146,D189&lt;=146.4), D189+0.6, IF(AND(D189&gt;=146.6,D189&lt;=146.999999), D189-0.6, IF(AND(D189&gt;=147,D189&lt;=147.4), D189+0.6, IF(AND(D189&gt;=147.6,D189&lt;=148), D189-0.6, IF(AND(D189&gt;=442,D189&lt;=445), D189+5, D189)))))), "")</f>
        <v>147.81</v>
      </c>
      <c r="H189" s="30" t="str">
        <f>IF(G189, "W", "")</f>
        <v>W</v>
      </c>
      <c r="I189" s="34">
        <v>100.0</v>
      </c>
      <c r="J189" s="35" t="s">
        <v>21</v>
      </c>
      <c r="M189" s="30"/>
    </row>
    <row r="190">
      <c r="A190" s="20">
        <v>37.0</v>
      </c>
      <c r="B190" s="21" t="s">
        <v>398</v>
      </c>
      <c r="C190" s="22"/>
      <c r="D190" s="26"/>
      <c r="E190" s="24"/>
      <c r="F190" s="24"/>
      <c r="G190" s="25"/>
      <c r="H190" s="26"/>
      <c r="I190" s="27"/>
      <c r="J190" s="28"/>
      <c r="K190" s="26"/>
      <c r="L190" s="26"/>
      <c r="M190" s="26"/>
    </row>
    <row r="191">
      <c r="A191" s="29"/>
      <c r="B191" s="30" t="s">
        <v>18</v>
      </c>
      <c r="C191" s="31" t="s">
        <v>399</v>
      </c>
      <c r="D191" s="36">
        <v>147.345</v>
      </c>
      <c r="E191" s="30" t="s">
        <v>20</v>
      </c>
      <c r="F191" s="30">
        <v>114.8</v>
      </c>
      <c r="G191" s="33">
        <f t="shared" ref="G191:G193" si="37">IF(D191, IF(AND(D191&gt;=145.1,D191&lt;=145.5), D191-0.6, IF(AND(D191&gt;=146,D191&lt;=146.4), D191+0.6, IF(AND(D191&gt;=146.6,D191&lt;=146.999999), D191-0.6, IF(AND(D191&gt;=147,D191&lt;=147.4), D191+0.6, IF(AND(D191&gt;=147.6,D191&lt;=148), D191-0.6, IF(AND(D191&gt;=442,D191&lt;=445), D191+5, D191)))))), "")</f>
        <v>147.945</v>
      </c>
      <c r="H191" s="30" t="str">
        <f t="shared" ref="H191:H192" si="38">IF(G191, "W", "")</f>
        <v>W</v>
      </c>
      <c r="I191" s="34">
        <v>114.8</v>
      </c>
      <c r="J191" s="35" t="s">
        <v>21</v>
      </c>
      <c r="K191" s="30" t="s">
        <v>400</v>
      </c>
      <c r="L191" s="30" t="s">
        <v>401</v>
      </c>
      <c r="M191" s="30"/>
    </row>
    <row r="192">
      <c r="A192" s="75"/>
      <c r="B192" s="30" t="s">
        <v>29</v>
      </c>
      <c r="C192" s="31" t="s">
        <v>402</v>
      </c>
      <c r="D192" s="36">
        <v>443.125</v>
      </c>
      <c r="E192" s="30" t="s">
        <v>20</v>
      </c>
      <c r="F192" s="30">
        <v>114.8</v>
      </c>
      <c r="G192" s="33">
        <f t="shared" si="37"/>
        <v>448.125</v>
      </c>
      <c r="H192" s="30" t="str">
        <f t="shared" si="38"/>
        <v>W</v>
      </c>
      <c r="I192" s="34">
        <v>114.8</v>
      </c>
      <c r="J192" s="35" t="s">
        <v>21</v>
      </c>
      <c r="K192" s="30" t="s">
        <v>400</v>
      </c>
      <c r="L192" s="30" t="s">
        <v>401</v>
      </c>
      <c r="M192" s="30"/>
    </row>
    <row r="193">
      <c r="A193" s="75"/>
      <c r="B193" s="30" t="s">
        <v>43</v>
      </c>
      <c r="C193" s="31" t="s">
        <v>403</v>
      </c>
      <c r="D193" s="36">
        <v>147.495</v>
      </c>
      <c r="E193" s="30" t="s">
        <v>20</v>
      </c>
      <c r="G193" s="33">
        <f t="shared" si="37"/>
        <v>147.495</v>
      </c>
      <c r="H193" s="30" t="s">
        <v>20</v>
      </c>
      <c r="I193" s="34"/>
      <c r="J193" s="35" t="s">
        <v>21</v>
      </c>
      <c r="L193" s="30" t="s">
        <v>404</v>
      </c>
      <c r="M193" s="30"/>
    </row>
    <row r="194">
      <c r="A194" s="20">
        <v>38.0</v>
      </c>
      <c r="B194" s="21" t="s">
        <v>405</v>
      </c>
      <c r="C194" s="22"/>
      <c r="D194" s="26"/>
      <c r="E194" s="24"/>
      <c r="F194" s="24"/>
      <c r="G194" s="25"/>
      <c r="H194" s="26"/>
      <c r="I194" s="27"/>
      <c r="J194" s="28"/>
      <c r="K194" s="26"/>
      <c r="L194" s="26"/>
      <c r="M194" s="26"/>
    </row>
    <row r="195">
      <c r="A195" s="29"/>
      <c r="B195" s="30" t="s">
        <v>18</v>
      </c>
      <c r="C195" s="31" t="s">
        <v>406</v>
      </c>
      <c r="D195" s="36">
        <v>146.67</v>
      </c>
      <c r="E195" t="str">
        <f>IF(D195, "W", "")</f>
        <v>W</v>
      </c>
      <c r="G195" s="32">
        <v>146.07</v>
      </c>
      <c r="H195" s="30" t="str">
        <f>IF(G195, "W", "")</f>
        <v>W</v>
      </c>
      <c r="I195" s="34">
        <v>71.9</v>
      </c>
      <c r="J195" s="35" t="s">
        <v>21</v>
      </c>
      <c r="L195" s="30" t="s">
        <v>407</v>
      </c>
      <c r="M195" s="30"/>
    </row>
    <row r="196">
      <c r="A196" s="29"/>
      <c r="B196" s="30" t="s">
        <v>18</v>
      </c>
      <c r="C196" s="31" t="s">
        <v>408</v>
      </c>
      <c r="D196" s="36">
        <v>147.21</v>
      </c>
      <c r="E196" s="30" t="s">
        <v>20</v>
      </c>
      <c r="G196" s="32">
        <v>147.81</v>
      </c>
      <c r="H196" s="30" t="s">
        <v>20</v>
      </c>
      <c r="I196" s="34">
        <v>88.5</v>
      </c>
      <c r="J196" s="35" t="s">
        <v>21</v>
      </c>
      <c r="L196" s="30" t="s">
        <v>409</v>
      </c>
      <c r="M196" s="30"/>
    </row>
    <row r="197">
      <c r="A197" s="20">
        <v>39.0</v>
      </c>
      <c r="B197" s="21" t="s">
        <v>410</v>
      </c>
      <c r="C197" s="22"/>
      <c r="D197" s="26"/>
      <c r="E197" s="24"/>
      <c r="F197" s="24"/>
      <c r="G197" s="25"/>
      <c r="H197" s="26"/>
      <c r="I197" s="27"/>
      <c r="J197" s="28"/>
      <c r="K197" s="26"/>
      <c r="L197" s="26"/>
      <c r="M197" s="26"/>
    </row>
    <row r="198">
      <c r="A198" s="29"/>
      <c r="B198" s="30" t="s">
        <v>18</v>
      </c>
      <c r="C198" s="31" t="s">
        <v>411</v>
      </c>
      <c r="D198" s="36">
        <v>146.865</v>
      </c>
      <c r="E198" t="str">
        <f>IF(D198, "W", "")</f>
        <v>W</v>
      </c>
      <c r="G198" s="33">
        <f>IF(D198, IF(AND(D198&gt;=145.1,D198&lt;=145.5), D198-0.6, IF(AND(D198&gt;=146,D198&lt;=146.4), D198+0.6, IF(AND(D198&gt;=146.6,D198&lt;=146.999999), D198-0.6, IF(AND(D198&gt;=147,D198&lt;=147.4), D198+0.6, IF(AND(D198&gt;=147.6,D198&lt;=148), D198-0.6, IF(AND(D198&gt;=442,D198&lt;=445), D198+5, D198)))))), "")</f>
        <v>146.265</v>
      </c>
      <c r="H198" s="30" t="str">
        <f>IF(G198, "W", "")</f>
        <v>W</v>
      </c>
      <c r="I198" s="34">
        <v>110.9</v>
      </c>
      <c r="J198" s="35" t="s">
        <v>21</v>
      </c>
      <c r="K198" s="30" t="s">
        <v>412</v>
      </c>
      <c r="L198" s="30" t="s">
        <v>413</v>
      </c>
      <c r="M198" s="30"/>
    </row>
    <row r="199">
      <c r="A199" s="29"/>
      <c r="B199" s="30" t="s">
        <v>43</v>
      </c>
      <c r="C199" s="31" t="s">
        <v>414</v>
      </c>
      <c r="D199" s="36">
        <v>147.48</v>
      </c>
      <c r="E199" s="30" t="s">
        <v>20</v>
      </c>
      <c r="G199" s="32">
        <v>147.48</v>
      </c>
      <c r="H199" s="30" t="s">
        <v>20</v>
      </c>
      <c r="I199" s="34"/>
      <c r="J199" s="35" t="s">
        <v>21</v>
      </c>
      <c r="K199" s="30"/>
      <c r="L199" s="30" t="s">
        <v>415</v>
      </c>
      <c r="M199" s="30"/>
    </row>
    <row r="200">
      <c r="A200" s="20">
        <v>40.0</v>
      </c>
      <c r="B200" s="21" t="s">
        <v>416</v>
      </c>
      <c r="C200" s="22"/>
      <c r="D200" s="23"/>
      <c r="E200" s="24"/>
      <c r="F200" s="24"/>
      <c r="G200" s="25"/>
      <c r="H200" s="26"/>
      <c r="I200" s="27"/>
      <c r="J200" s="28"/>
      <c r="K200" s="26"/>
      <c r="L200" s="26"/>
      <c r="M200" s="26"/>
    </row>
    <row r="201">
      <c r="A201" s="20">
        <v>41.0</v>
      </c>
      <c r="B201" s="21" t="s">
        <v>417</v>
      </c>
      <c r="C201" s="22"/>
      <c r="D201" s="23"/>
      <c r="E201" s="24"/>
      <c r="F201" s="24"/>
      <c r="G201" s="25"/>
      <c r="H201" s="26"/>
      <c r="I201" s="27"/>
      <c r="J201" s="28"/>
      <c r="K201" s="26"/>
      <c r="L201" s="26"/>
      <c r="M201" s="26"/>
    </row>
    <row r="202">
      <c r="A202" s="29"/>
      <c r="B202" s="30" t="s">
        <v>18</v>
      </c>
      <c r="C202" s="31" t="s">
        <v>418</v>
      </c>
      <c r="D202" s="36">
        <v>147.06</v>
      </c>
      <c r="E202" s="30" t="s">
        <v>20</v>
      </c>
      <c r="G202" s="33">
        <f t="shared" ref="G202:G203" si="39">IF(D202, IF(AND(D202&gt;=145.1,D202&lt;=145.5), D202-0.6, IF(AND(D202&gt;=146,D202&lt;=146.4), D202+0.6, IF(AND(D202&gt;=146.6,D202&lt;=146.999999), D202-0.6, IF(AND(D202&gt;=147,D202&lt;=147.4), D202+0.6, IF(AND(D202&gt;=147.6,D202&lt;=148), D202-0.6, IF(AND(D202&gt;=442,D202&lt;=445), D202+5, D202)))))), "")</f>
        <v>147.66</v>
      </c>
      <c r="H202" s="30" t="str">
        <f t="shared" ref="H202:H203" si="40">IF(G202, "W", "")</f>
        <v>W</v>
      </c>
      <c r="I202" s="34">
        <v>114.8</v>
      </c>
      <c r="J202" s="35" t="s">
        <v>21</v>
      </c>
      <c r="M202" s="30"/>
    </row>
    <row r="203">
      <c r="A203" s="29"/>
      <c r="B203" s="30" t="s">
        <v>29</v>
      </c>
      <c r="C203" s="31" t="s">
        <v>419</v>
      </c>
      <c r="D203" s="36">
        <v>443.775</v>
      </c>
      <c r="E203" s="30" t="s">
        <v>20</v>
      </c>
      <c r="G203" s="33">
        <f t="shared" si="39"/>
        <v>448.775</v>
      </c>
      <c r="H203" s="30" t="str">
        <f t="shared" si="40"/>
        <v>W</v>
      </c>
      <c r="I203" s="34"/>
      <c r="J203" s="35" t="s">
        <v>21</v>
      </c>
      <c r="M203" s="30"/>
    </row>
    <row r="204">
      <c r="A204" s="29"/>
      <c r="B204" s="30" t="s">
        <v>43</v>
      </c>
      <c r="C204" s="31" t="s">
        <v>420</v>
      </c>
      <c r="D204" s="36">
        <v>147.48</v>
      </c>
      <c r="E204" s="30" t="s">
        <v>20</v>
      </c>
      <c r="G204" s="32">
        <v>147.48</v>
      </c>
      <c r="H204" s="30" t="s">
        <v>20</v>
      </c>
      <c r="I204" s="34"/>
      <c r="J204" s="35" t="s">
        <v>21</v>
      </c>
      <c r="L204" s="30" t="s">
        <v>421</v>
      </c>
      <c r="M204" s="30"/>
    </row>
    <row r="205">
      <c r="A205" s="20">
        <v>42.0</v>
      </c>
      <c r="B205" s="21" t="s">
        <v>422</v>
      </c>
      <c r="C205" s="22"/>
      <c r="D205" s="23"/>
      <c r="E205" s="24"/>
      <c r="F205" s="24"/>
      <c r="G205" s="25"/>
      <c r="H205" s="26"/>
      <c r="I205" s="27"/>
      <c r="J205" s="28"/>
      <c r="K205" s="26"/>
      <c r="L205" s="26"/>
      <c r="M205" s="26"/>
    </row>
    <row r="206">
      <c r="A206" s="29"/>
      <c r="B206" s="30" t="s">
        <v>18</v>
      </c>
      <c r="C206" s="31" t="s">
        <v>423</v>
      </c>
      <c r="D206" s="36">
        <v>146.79</v>
      </c>
      <c r="E206" t="str">
        <f t="shared" ref="E206:E207" si="41">IF(D206, "W", "")</f>
        <v>W</v>
      </c>
      <c r="G206" s="32">
        <v>146.19</v>
      </c>
      <c r="H206" s="30" t="str">
        <f t="shared" ref="H206:H207" si="42">IF(G206, "W", "")</f>
        <v>W</v>
      </c>
      <c r="I206" s="34">
        <v>71.9</v>
      </c>
      <c r="J206" s="35" t="s">
        <v>21</v>
      </c>
      <c r="K206" s="30" t="s">
        <v>424</v>
      </c>
      <c r="L206" s="30" t="s">
        <v>425</v>
      </c>
      <c r="M206" s="30"/>
    </row>
    <row r="207">
      <c r="A207" s="29"/>
      <c r="B207" s="30" t="s">
        <v>29</v>
      </c>
      <c r="C207" s="31" t="s">
        <v>426</v>
      </c>
      <c r="D207" s="36">
        <v>444.6</v>
      </c>
      <c r="E207" t="str">
        <f t="shared" si="41"/>
        <v>W</v>
      </c>
      <c r="G207" s="32">
        <v>449.6</v>
      </c>
      <c r="H207" s="30" t="str">
        <f t="shared" si="42"/>
        <v>W</v>
      </c>
      <c r="I207" s="34">
        <v>71.9</v>
      </c>
      <c r="J207" s="35" t="s">
        <v>21</v>
      </c>
      <c r="K207" s="30" t="s">
        <v>424</v>
      </c>
      <c r="L207" s="30" t="s">
        <v>427</v>
      </c>
      <c r="M207" s="30"/>
    </row>
    <row r="208">
      <c r="A208" s="29"/>
      <c r="B208" s="30" t="s">
        <v>29</v>
      </c>
      <c r="C208" s="31" t="s">
        <v>428</v>
      </c>
      <c r="D208" s="36">
        <v>442.1</v>
      </c>
      <c r="E208" s="30" t="s">
        <v>20</v>
      </c>
      <c r="G208" s="32">
        <v>447.1</v>
      </c>
      <c r="H208" s="30" t="s">
        <v>20</v>
      </c>
      <c r="I208" s="34">
        <v>71.9</v>
      </c>
      <c r="J208" s="35" t="s">
        <v>21</v>
      </c>
      <c r="K208" s="30"/>
      <c r="L208" s="30" t="s">
        <v>429</v>
      </c>
      <c r="M208" s="30"/>
    </row>
    <row r="209">
      <c r="A209" s="20">
        <v>43.0</v>
      </c>
      <c r="B209" s="21" t="s">
        <v>430</v>
      </c>
      <c r="C209" s="22"/>
      <c r="D209" s="23"/>
      <c r="E209" s="24"/>
      <c r="F209" s="24"/>
      <c r="G209" s="25"/>
      <c r="H209" s="26"/>
      <c r="I209" s="27"/>
      <c r="J209" s="28"/>
      <c r="K209" s="26"/>
      <c r="L209" s="26"/>
      <c r="M209" s="26"/>
    </row>
    <row r="210">
      <c r="A210" s="29"/>
      <c r="B210" s="30" t="s">
        <v>18</v>
      </c>
      <c r="C210" s="31" t="s">
        <v>431</v>
      </c>
      <c r="D210" s="36">
        <v>147.21</v>
      </c>
      <c r="E210" t="str">
        <f t="shared" ref="E210:E214" si="43">IF(D210, "W", "")</f>
        <v>W</v>
      </c>
      <c r="G210" s="33">
        <f t="shared" ref="G210:G213" si="44">IF(D210, IF(AND(D210&gt;=145.1,D210&lt;=145.5), D210-0.6, IF(AND(D210&gt;=146,D210&lt;=146.4), D210+0.6, IF(AND(D210&gt;=146.6,D210&lt;=146.999999), D210-0.6, IF(AND(D210&gt;=147,D210&lt;=147.4), D210+0.6, IF(AND(D210&gt;=147.6,D210&lt;=148), D210-0.6, IF(AND(D210&gt;=442,D210&lt;=445), D210+5, D210)))))), "")</f>
        <v>147.81</v>
      </c>
      <c r="H210" s="30" t="str">
        <f t="shared" ref="H210:H214" si="45">IF(G210, "W", "")</f>
        <v>W</v>
      </c>
      <c r="I210" s="34">
        <v>110.9</v>
      </c>
      <c r="J210" s="35" t="s">
        <v>21</v>
      </c>
      <c r="K210" s="30" t="s">
        <v>432</v>
      </c>
      <c r="L210" s="30" t="s">
        <v>433</v>
      </c>
      <c r="M210" s="30"/>
    </row>
    <row r="211">
      <c r="A211" s="29"/>
      <c r="B211" s="30" t="s">
        <v>18</v>
      </c>
      <c r="C211" s="31" t="s">
        <v>434</v>
      </c>
      <c r="D211" s="36">
        <v>147.255</v>
      </c>
      <c r="E211" t="str">
        <f t="shared" si="43"/>
        <v>W</v>
      </c>
      <c r="G211" s="33">
        <f t="shared" si="44"/>
        <v>147.855</v>
      </c>
      <c r="H211" s="30" t="str">
        <f t="shared" si="45"/>
        <v>W</v>
      </c>
      <c r="I211" s="34">
        <v>110.9</v>
      </c>
      <c r="J211" s="35" t="s">
        <v>21</v>
      </c>
      <c r="K211" s="30" t="s">
        <v>432</v>
      </c>
      <c r="L211" s="30" t="s">
        <v>433</v>
      </c>
      <c r="M211" s="30"/>
    </row>
    <row r="212">
      <c r="A212" s="29"/>
      <c r="B212" s="30" t="s">
        <v>18</v>
      </c>
      <c r="C212" s="31" t="s">
        <v>435</v>
      </c>
      <c r="D212" s="36">
        <v>147.165</v>
      </c>
      <c r="E212" t="str">
        <f t="shared" si="43"/>
        <v>W</v>
      </c>
      <c r="G212" s="33">
        <f t="shared" si="44"/>
        <v>147.765</v>
      </c>
      <c r="H212" s="30" t="str">
        <f t="shared" si="45"/>
        <v>W</v>
      </c>
      <c r="I212" s="34">
        <v>110.9</v>
      </c>
      <c r="J212" s="35" t="s">
        <v>21</v>
      </c>
      <c r="K212" s="30" t="s">
        <v>432</v>
      </c>
      <c r="L212" s="30" t="s">
        <v>433</v>
      </c>
      <c r="M212" s="30"/>
    </row>
    <row r="213">
      <c r="A213" s="29"/>
      <c r="B213" s="30" t="s">
        <v>29</v>
      </c>
      <c r="C213" s="31" t="s">
        <v>436</v>
      </c>
      <c r="D213" s="36">
        <v>444.65</v>
      </c>
      <c r="E213" t="str">
        <f t="shared" si="43"/>
        <v>W</v>
      </c>
      <c r="G213" s="33">
        <f t="shared" si="44"/>
        <v>449.65</v>
      </c>
      <c r="H213" s="30" t="str">
        <f t="shared" si="45"/>
        <v>W</v>
      </c>
      <c r="I213" s="34">
        <v>131.8</v>
      </c>
      <c r="J213" s="35" t="s">
        <v>21</v>
      </c>
      <c r="K213" s="30" t="s">
        <v>432</v>
      </c>
      <c r="L213" s="30" t="s">
        <v>433</v>
      </c>
      <c r="M213" s="30"/>
    </row>
    <row r="214">
      <c r="A214" s="29"/>
      <c r="B214" s="30" t="s">
        <v>181</v>
      </c>
      <c r="C214" s="76" t="s">
        <v>437</v>
      </c>
      <c r="D214" s="36">
        <v>224.5</v>
      </c>
      <c r="E214" t="str">
        <f t="shared" si="43"/>
        <v>W</v>
      </c>
      <c r="F214" s="32"/>
      <c r="G214" s="32">
        <v>222.9</v>
      </c>
      <c r="H214" s="30" t="str">
        <f t="shared" si="45"/>
        <v>W</v>
      </c>
      <c r="I214" s="34">
        <v>141.3</v>
      </c>
      <c r="J214" s="35" t="s">
        <v>21</v>
      </c>
      <c r="K214" s="30" t="s">
        <v>432</v>
      </c>
      <c r="L214" s="30" t="s">
        <v>433</v>
      </c>
      <c r="M214" s="30"/>
    </row>
    <row r="215">
      <c r="A215" s="29"/>
      <c r="B215" s="37" t="s">
        <v>29</v>
      </c>
      <c r="C215" s="31" t="s">
        <v>438</v>
      </c>
      <c r="D215" s="36">
        <v>444.475</v>
      </c>
      <c r="E215" s="30" t="s">
        <v>20</v>
      </c>
      <c r="F215" s="32"/>
      <c r="G215" s="32">
        <v>449.475</v>
      </c>
      <c r="H215" s="30" t="s">
        <v>20</v>
      </c>
      <c r="I215" s="34">
        <v>131.8</v>
      </c>
      <c r="J215" s="35" t="s">
        <v>21</v>
      </c>
      <c r="K215" s="30" t="s">
        <v>439</v>
      </c>
      <c r="L215" s="30" t="s">
        <v>440</v>
      </c>
      <c r="M215" s="30"/>
    </row>
    <row r="216">
      <c r="A216" s="29"/>
      <c r="B216" s="30" t="s">
        <v>18</v>
      </c>
      <c r="C216" s="31" t="s">
        <v>441</v>
      </c>
      <c r="D216" s="36">
        <v>145.21</v>
      </c>
      <c r="E216" s="30" t="s">
        <v>20</v>
      </c>
      <c r="F216" s="32"/>
      <c r="G216" s="32">
        <v>144.61</v>
      </c>
      <c r="H216" s="30" t="s">
        <v>20</v>
      </c>
      <c r="I216" s="34">
        <v>110.9</v>
      </c>
      <c r="J216" s="35" t="s">
        <v>21</v>
      </c>
      <c r="K216" s="30"/>
      <c r="L216" s="30" t="s">
        <v>442</v>
      </c>
      <c r="M216" s="30"/>
    </row>
    <row r="217">
      <c r="A217" s="29"/>
      <c r="B217" s="37" t="s">
        <v>43</v>
      </c>
      <c r="C217" s="31" t="s">
        <v>443</v>
      </c>
      <c r="D217" s="36">
        <v>146.4</v>
      </c>
      <c r="E217" s="30" t="s">
        <v>20</v>
      </c>
      <c r="F217" s="32"/>
      <c r="G217" s="32">
        <v>146.4</v>
      </c>
      <c r="H217" s="30" t="s">
        <v>20</v>
      </c>
      <c r="I217" s="34">
        <v>100.0</v>
      </c>
      <c r="J217" s="35" t="s">
        <v>21</v>
      </c>
      <c r="K217" s="30"/>
      <c r="L217" s="30" t="s">
        <v>444</v>
      </c>
      <c r="M217" s="30"/>
    </row>
    <row r="218">
      <c r="A218" s="20">
        <v>44.0</v>
      </c>
      <c r="B218" s="21" t="s">
        <v>445</v>
      </c>
      <c r="C218" s="22"/>
      <c r="D218" s="23"/>
      <c r="E218" s="24"/>
      <c r="F218" s="24"/>
      <c r="G218" s="25"/>
      <c r="H218" s="26"/>
      <c r="I218" s="27"/>
      <c r="J218" s="28"/>
      <c r="K218" s="26"/>
      <c r="L218" s="26"/>
      <c r="M218" s="26"/>
    </row>
    <row r="219">
      <c r="A219" s="20">
        <v>45.0</v>
      </c>
      <c r="B219" s="21" t="s">
        <v>446</v>
      </c>
      <c r="C219" s="22"/>
      <c r="D219" s="23"/>
      <c r="E219" s="24"/>
      <c r="F219" s="24"/>
      <c r="G219" s="25"/>
      <c r="H219" s="26"/>
      <c r="I219" s="27"/>
      <c r="J219" s="28"/>
      <c r="K219" s="26"/>
      <c r="L219" s="26"/>
      <c r="M219" s="26"/>
    </row>
    <row r="220">
      <c r="A220" s="29"/>
      <c r="B220" s="30" t="s">
        <v>18</v>
      </c>
      <c r="C220" s="31" t="s">
        <v>447</v>
      </c>
      <c r="D220" s="36">
        <v>146.88</v>
      </c>
      <c r="E220" s="30" t="s">
        <v>20</v>
      </c>
      <c r="F220" s="73">
        <v>141.3</v>
      </c>
      <c r="G220" s="33">
        <f t="shared" ref="G220:G224" si="46">IF(D220, IF(AND(D220&gt;=145.1,D220&lt;=145.5), D220-0.6, IF(AND(D220&gt;=146,D220&lt;=146.4), D220+0.6, IF(AND(D220&gt;=146.6,D220&lt;=146.999999), D220-0.6, IF(AND(D220&gt;=147,D220&lt;=147.4), D220+0.6, IF(AND(D220&gt;=147.6,D220&lt;=148), D220-0.6, IF(AND(D220&gt;=442,D220&lt;=445), D220+5, D220)))))), "")</f>
        <v>146.28</v>
      </c>
      <c r="H220" s="30" t="s">
        <v>20</v>
      </c>
      <c r="I220" s="34">
        <v>141.3</v>
      </c>
      <c r="J220" s="35" t="s">
        <v>21</v>
      </c>
      <c r="L220" s="30" t="s">
        <v>448</v>
      </c>
      <c r="M220" s="30"/>
    </row>
    <row r="221">
      <c r="A221" s="29"/>
      <c r="B221" s="37" t="s">
        <v>29</v>
      </c>
      <c r="C221" s="31" t="s">
        <v>449</v>
      </c>
      <c r="D221" s="36">
        <v>444.5</v>
      </c>
      <c r="E221" s="30" t="s">
        <v>20</v>
      </c>
      <c r="F221" s="73">
        <v>141.3</v>
      </c>
      <c r="G221" s="33">
        <f t="shared" si="46"/>
        <v>449.5</v>
      </c>
      <c r="H221" s="30" t="s">
        <v>20</v>
      </c>
      <c r="I221" s="34">
        <v>141.3</v>
      </c>
      <c r="J221" s="35" t="s">
        <v>21</v>
      </c>
      <c r="L221" s="30" t="s">
        <v>450</v>
      </c>
      <c r="M221" s="30"/>
    </row>
    <row r="222">
      <c r="A222" s="29"/>
      <c r="B222" s="37" t="s">
        <v>43</v>
      </c>
      <c r="C222" s="31" t="s">
        <v>451</v>
      </c>
      <c r="D222" s="36">
        <v>146.49</v>
      </c>
      <c r="E222" s="30" t="s">
        <v>20</v>
      </c>
      <c r="F222" s="32"/>
      <c r="G222" s="33">
        <f t="shared" si="46"/>
        <v>146.49</v>
      </c>
      <c r="H222" s="30" t="s">
        <v>20</v>
      </c>
      <c r="I222" s="34"/>
      <c r="J222" s="35" t="s">
        <v>21</v>
      </c>
      <c r="L222" s="30" t="s">
        <v>452</v>
      </c>
      <c r="M222" s="30"/>
    </row>
    <row r="223">
      <c r="A223" s="29"/>
      <c r="B223" s="37" t="s">
        <v>43</v>
      </c>
      <c r="C223" s="31" t="s">
        <v>453</v>
      </c>
      <c r="D223" s="36">
        <v>146.55</v>
      </c>
      <c r="E223" s="30" t="s">
        <v>20</v>
      </c>
      <c r="F223" s="32"/>
      <c r="G223" s="33">
        <f t="shared" si="46"/>
        <v>146.55</v>
      </c>
      <c r="H223" s="30" t="s">
        <v>20</v>
      </c>
      <c r="I223" s="34"/>
      <c r="J223" s="35" t="s">
        <v>21</v>
      </c>
      <c r="L223" s="30" t="s">
        <v>454</v>
      </c>
      <c r="M223" s="30"/>
    </row>
    <row r="224">
      <c r="A224" s="29"/>
      <c r="B224" s="37" t="s">
        <v>43</v>
      </c>
      <c r="C224" s="31" t="s">
        <v>455</v>
      </c>
      <c r="D224" s="36">
        <v>146.46</v>
      </c>
      <c r="E224" s="30" t="s">
        <v>20</v>
      </c>
      <c r="F224" s="32"/>
      <c r="G224" s="33">
        <f t="shared" si="46"/>
        <v>146.46</v>
      </c>
      <c r="H224" s="30" t="s">
        <v>20</v>
      </c>
      <c r="I224" s="34"/>
      <c r="J224" s="35" t="s">
        <v>21</v>
      </c>
      <c r="L224" s="30" t="s">
        <v>456</v>
      </c>
      <c r="M224" s="30"/>
    </row>
    <row r="225">
      <c r="A225" s="20">
        <v>46.0</v>
      </c>
      <c r="B225" s="21" t="s">
        <v>457</v>
      </c>
      <c r="C225" s="22"/>
      <c r="D225" s="23"/>
      <c r="E225" s="24"/>
      <c r="F225" s="24"/>
      <c r="G225" s="25"/>
      <c r="H225" s="26"/>
      <c r="I225" s="27"/>
      <c r="J225" s="28"/>
      <c r="K225" s="26"/>
      <c r="L225" s="26"/>
      <c r="M225" s="26"/>
    </row>
    <row r="226">
      <c r="A226" s="29"/>
      <c r="B226" s="30" t="s">
        <v>18</v>
      </c>
      <c r="C226" s="31" t="s">
        <v>458</v>
      </c>
      <c r="D226" s="36">
        <v>147.0</v>
      </c>
      <c r="E226" s="30" t="s">
        <v>20</v>
      </c>
      <c r="F226" s="32"/>
      <c r="G226" s="33">
        <f>IF(D226, IF(AND(D226&gt;=145.1,D226&lt;=145.5), D226-0.6, IF(AND(D226&gt;=146,D226&lt;=146.4), D226+0.6, IF(AND(D226&gt;=146.6,D226&lt;=146.999999), D226-0.6, IF(AND(D226&gt;=147,D226&lt;=147.4), D226+0.6, IF(AND(D226&gt;=147.6,D226&lt;=148), D226-0.6, IF(AND(D226&gt;=442,D226&lt;=445), D226+5, D226)))))), "")</f>
        <v>147.6</v>
      </c>
      <c r="H226" s="30" t="s">
        <v>20</v>
      </c>
      <c r="I226" s="34">
        <v>100.0</v>
      </c>
      <c r="J226" s="35" t="s">
        <v>21</v>
      </c>
      <c r="K226" s="30" t="s">
        <v>459</v>
      </c>
      <c r="L226" s="30" t="s">
        <v>460</v>
      </c>
      <c r="M226" s="30"/>
    </row>
    <row r="227">
      <c r="A227" s="20">
        <v>47.0</v>
      </c>
      <c r="B227" s="21" t="s">
        <v>461</v>
      </c>
      <c r="C227" s="22"/>
      <c r="D227" s="23"/>
      <c r="E227" s="24"/>
      <c r="F227" s="24"/>
      <c r="G227" s="25"/>
      <c r="H227" s="26"/>
      <c r="I227" s="27"/>
      <c r="J227" s="28"/>
      <c r="K227" s="26"/>
      <c r="L227" s="26"/>
      <c r="M227" s="26"/>
    </row>
    <row r="228">
      <c r="A228" s="29"/>
      <c r="B228" s="30" t="s">
        <v>18</v>
      </c>
      <c r="C228" s="31" t="s">
        <v>0</v>
      </c>
      <c r="D228" s="36">
        <v>146.625</v>
      </c>
      <c r="E228" t="str">
        <f t="shared" ref="E228:E231" si="47">IF(D228, "W", "")</f>
        <v>W</v>
      </c>
      <c r="G228" s="33">
        <f t="shared" ref="G228:G233" si="48">IF(D228, IF(AND(D228&gt;=145.1,D228&lt;=145.5), D228-0.6, IF(AND(D228&gt;=146,D228&lt;=146.4), D228+0.6, IF(AND(D228&gt;=146.6,D228&lt;=146.999999), D228-0.6, IF(AND(D228&gt;=147,D228&lt;=147.4), D228+0.6, IF(AND(D228&gt;=147.6,D228&lt;=148), D228-0.6, IF(AND(D228&gt;=442,D228&lt;=445), D228+5, D228)))))), "")</f>
        <v>146.025</v>
      </c>
      <c r="H228" s="30" t="str">
        <f t="shared" ref="H228:H233" si="49">IF(G228, "W", "")</f>
        <v>W</v>
      </c>
      <c r="I228" s="34">
        <v>110.9</v>
      </c>
      <c r="J228" s="35" t="s">
        <v>21</v>
      </c>
      <c r="K228" s="30" t="s">
        <v>462</v>
      </c>
      <c r="L228" s="30" t="s">
        <v>463</v>
      </c>
      <c r="M228" s="30"/>
    </row>
    <row r="229">
      <c r="A229" s="29"/>
      <c r="B229" s="30" t="s">
        <v>18</v>
      </c>
      <c r="C229" s="31" t="s">
        <v>464</v>
      </c>
      <c r="D229" s="36">
        <v>146.7</v>
      </c>
      <c r="E229" t="str">
        <f t="shared" si="47"/>
        <v>W</v>
      </c>
      <c r="G229" s="33">
        <f t="shared" si="48"/>
        <v>146.1</v>
      </c>
      <c r="H229" s="30" t="str">
        <f t="shared" si="49"/>
        <v>W</v>
      </c>
      <c r="I229" s="34">
        <v>110.9</v>
      </c>
      <c r="J229" s="35" t="s">
        <v>21</v>
      </c>
      <c r="K229" s="30" t="s">
        <v>171</v>
      </c>
      <c r="L229" s="30" t="s">
        <v>465</v>
      </c>
      <c r="M229" s="30"/>
    </row>
    <row r="230">
      <c r="A230" s="29"/>
      <c r="B230" s="30" t="s">
        <v>18</v>
      </c>
      <c r="C230" s="31" t="s">
        <v>466</v>
      </c>
      <c r="D230" s="36">
        <v>147.15</v>
      </c>
      <c r="E230" t="str">
        <f t="shared" si="47"/>
        <v>W</v>
      </c>
      <c r="G230" s="33">
        <f t="shared" si="48"/>
        <v>147.75</v>
      </c>
      <c r="H230" s="30" t="str">
        <f t="shared" si="49"/>
        <v>W</v>
      </c>
      <c r="I230" s="34">
        <v>110.9</v>
      </c>
      <c r="J230" s="35" t="s">
        <v>21</v>
      </c>
      <c r="K230" s="30" t="s">
        <v>467</v>
      </c>
      <c r="L230" s="30" t="s">
        <v>468</v>
      </c>
      <c r="M230" s="30"/>
    </row>
    <row r="231">
      <c r="A231" s="29"/>
      <c r="B231" s="30" t="s">
        <v>29</v>
      </c>
      <c r="C231" s="31" t="s">
        <v>469</v>
      </c>
      <c r="D231" s="36">
        <v>444.125</v>
      </c>
      <c r="E231" t="str">
        <f t="shared" si="47"/>
        <v>W</v>
      </c>
      <c r="G231" s="33">
        <f t="shared" si="48"/>
        <v>449.125</v>
      </c>
      <c r="H231" s="30" t="str">
        <f t="shared" si="49"/>
        <v>W</v>
      </c>
      <c r="I231" s="34">
        <v>131.8</v>
      </c>
      <c r="J231" s="35" t="s">
        <v>21</v>
      </c>
      <c r="K231" s="30" t="s">
        <v>470</v>
      </c>
      <c r="L231" s="30" t="s">
        <v>471</v>
      </c>
      <c r="M231" s="30"/>
    </row>
    <row r="232">
      <c r="A232" s="29"/>
      <c r="B232" s="30" t="s">
        <v>29</v>
      </c>
      <c r="C232" s="76" t="s">
        <v>472</v>
      </c>
      <c r="D232" s="30">
        <v>443.9875</v>
      </c>
      <c r="E232" s="30" t="s">
        <v>20</v>
      </c>
      <c r="G232" s="33">
        <f t="shared" si="48"/>
        <v>448.9875</v>
      </c>
      <c r="H232" s="30" t="str">
        <f t="shared" si="49"/>
        <v>W</v>
      </c>
      <c r="I232" s="34">
        <v>162.2</v>
      </c>
      <c r="J232" s="35" t="s">
        <v>21</v>
      </c>
      <c r="K232" s="30" t="s">
        <v>31</v>
      </c>
      <c r="L232" s="30" t="s">
        <v>32</v>
      </c>
      <c r="M232" s="30"/>
    </row>
    <row r="233">
      <c r="A233" s="29"/>
      <c r="B233" s="30" t="s">
        <v>18</v>
      </c>
      <c r="C233" s="31" t="s">
        <v>473</v>
      </c>
      <c r="D233" s="36">
        <v>145.23</v>
      </c>
      <c r="E233" s="30" t="s">
        <v>20</v>
      </c>
      <c r="G233" s="33">
        <f t="shared" si="48"/>
        <v>144.63</v>
      </c>
      <c r="H233" s="30" t="str">
        <f t="shared" si="49"/>
        <v>W</v>
      </c>
      <c r="I233" s="34">
        <v>110.9</v>
      </c>
      <c r="J233" s="35" t="s">
        <v>21</v>
      </c>
      <c r="K233" s="30" t="s">
        <v>474</v>
      </c>
      <c r="M233" s="30"/>
    </row>
    <row r="234">
      <c r="A234" s="29"/>
      <c r="B234" s="30" t="s">
        <v>29</v>
      </c>
      <c r="C234" s="31" t="s">
        <v>475</v>
      </c>
      <c r="D234" s="36">
        <v>443.6</v>
      </c>
      <c r="E234" s="30" t="s">
        <v>20</v>
      </c>
      <c r="G234" s="32">
        <v>448.6</v>
      </c>
      <c r="H234" s="30" t="s">
        <v>20</v>
      </c>
      <c r="I234" s="34">
        <v>131.8</v>
      </c>
      <c r="J234" s="35" t="s">
        <v>21</v>
      </c>
      <c r="K234" s="30" t="s">
        <v>476</v>
      </c>
      <c r="L234" s="30" t="s">
        <v>477</v>
      </c>
      <c r="M234" s="30"/>
    </row>
    <row r="235">
      <c r="A235" s="29"/>
      <c r="B235" s="30" t="s">
        <v>29</v>
      </c>
      <c r="C235" s="31" t="s">
        <v>478</v>
      </c>
      <c r="D235" s="36">
        <v>444.8</v>
      </c>
      <c r="E235" s="30" t="s">
        <v>20</v>
      </c>
      <c r="G235" s="32">
        <v>449.8</v>
      </c>
      <c r="H235" s="30" t="s">
        <v>20</v>
      </c>
      <c r="I235" s="34">
        <v>131.8</v>
      </c>
      <c r="J235" s="35" t="s">
        <v>21</v>
      </c>
      <c r="K235" s="30" t="s">
        <v>171</v>
      </c>
      <c r="L235" s="30" t="s">
        <v>479</v>
      </c>
      <c r="M235" s="30"/>
    </row>
    <row r="236">
      <c r="A236" s="29"/>
      <c r="B236" s="30" t="s">
        <v>29</v>
      </c>
      <c r="C236" s="31" t="s">
        <v>480</v>
      </c>
      <c r="D236" s="36">
        <v>444.175</v>
      </c>
      <c r="E236" s="30" t="s">
        <v>20</v>
      </c>
      <c r="G236" s="32">
        <v>449.175</v>
      </c>
      <c r="H236" s="30" t="s">
        <v>20</v>
      </c>
      <c r="I236" s="34">
        <v>131.8</v>
      </c>
      <c r="J236" s="35" t="s">
        <v>21</v>
      </c>
      <c r="K236" s="30" t="s">
        <v>467</v>
      </c>
      <c r="L236" s="30" t="s">
        <v>481</v>
      </c>
      <c r="M236" s="30"/>
    </row>
    <row r="237">
      <c r="A237" s="29"/>
      <c r="B237" s="37" t="s">
        <v>43</v>
      </c>
      <c r="C237" s="31" t="s">
        <v>482</v>
      </c>
      <c r="D237" s="36">
        <v>146.58</v>
      </c>
      <c r="E237" s="30" t="s">
        <v>20</v>
      </c>
      <c r="G237" s="32">
        <v>146.58</v>
      </c>
      <c r="H237" s="30" t="s">
        <v>20</v>
      </c>
      <c r="I237" s="34">
        <v>100.0</v>
      </c>
      <c r="J237" s="35" t="s">
        <v>21</v>
      </c>
      <c r="K237" s="30"/>
      <c r="L237" s="30" t="s">
        <v>483</v>
      </c>
      <c r="M237" s="30"/>
    </row>
    <row r="238">
      <c r="A238" s="29"/>
      <c r="B238" s="30" t="s">
        <v>29</v>
      </c>
      <c r="C238" s="31" t="s">
        <v>484</v>
      </c>
      <c r="D238" s="30">
        <v>444.6625</v>
      </c>
      <c r="E238" s="30" t="s">
        <v>20</v>
      </c>
      <c r="G238" s="33">
        <f>IF(D238, IF(AND(D238&gt;=145.1,D238&lt;=145.5), D238-0.6, IF(AND(D238&gt;=146,D238&lt;=146.4), D238+0.6, IF(AND(D238&gt;=146.6,D238&lt;=146.999999), D238-0.6, IF(AND(D238&gt;=147,D238&lt;=147.4), D238+0.6, IF(AND(D238&gt;=147.6,D238&lt;=148), D238-0.6, IF(AND(D238&gt;=442,D238&lt;=445), D238+5, D238)))))), "")</f>
        <v>449.6625</v>
      </c>
      <c r="H238" s="30" t="str">
        <f>IF(G238, "W", "")</f>
        <v>W</v>
      </c>
      <c r="I238" s="34"/>
      <c r="J238" s="35" t="s">
        <v>21</v>
      </c>
      <c r="K238" s="30" t="s">
        <v>485</v>
      </c>
      <c r="L238" s="30" t="s">
        <v>486</v>
      </c>
      <c r="M238" s="30"/>
    </row>
    <row r="239">
      <c r="A239" s="20">
        <v>48.0</v>
      </c>
      <c r="B239" s="21" t="s">
        <v>487</v>
      </c>
      <c r="C239" s="22"/>
      <c r="D239" s="23"/>
      <c r="E239" s="24"/>
      <c r="F239" s="24"/>
      <c r="G239" s="25"/>
      <c r="H239" s="26"/>
      <c r="I239" s="27"/>
      <c r="J239" s="28"/>
      <c r="K239" s="26"/>
      <c r="L239" s="26"/>
      <c r="M239" s="26"/>
    </row>
    <row r="240">
      <c r="A240" s="29"/>
      <c r="B240" s="30" t="s">
        <v>18</v>
      </c>
      <c r="C240" s="31" t="s">
        <v>488</v>
      </c>
      <c r="D240" s="36">
        <v>147.375</v>
      </c>
      <c r="E240" t="str">
        <f t="shared" ref="E240:E244" si="50">IF(D240, "W", "")</f>
        <v>W</v>
      </c>
      <c r="G240" s="33">
        <f t="shared" ref="G240:G244" si="51">IF(D240, IF(AND(D240&gt;=145.1,D240&lt;=145.5), D240-0.6, IF(AND(D240&gt;=146,D240&lt;=146.4), D240+0.6, IF(AND(D240&gt;=146.6,D240&lt;=146.999999), D240-0.6, IF(AND(D240&gt;=147,D240&lt;=147.4), D240+0.6, IF(AND(D240&gt;=147.6,D240&lt;=148), D240-0.6, IF(AND(D240&gt;=442,D240&lt;=445), D240+5, D240)))))), "")</f>
        <v>147.975</v>
      </c>
      <c r="H240" s="30" t="str">
        <f t="shared" ref="H240:H244" si="52">IF(G240, "W", "")</f>
        <v>W</v>
      </c>
      <c r="I240" s="34">
        <v>103.5</v>
      </c>
      <c r="J240" s="35" t="s">
        <v>21</v>
      </c>
      <c r="K240" s="30" t="s">
        <v>489</v>
      </c>
      <c r="L240" s="30" t="s">
        <v>490</v>
      </c>
      <c r="M240" s="30"/>
    </row>
    <row r="241">
      <c r="A241" s="29"/>
      <c r="B241" s="30" t="s">
        <v>18</v>
      </c>
      <c r="C241" s="31" t="s">
        <v>491</v>
      </c>
      <c r="D241" s="36">
        <v>146.61</v>
      </c>
      <c r="E241" t="str">
        <f t="shared" si="50"/>
        <v>W</v>
      </c>
      <c r="G241" s="33">
        <f t="shared" si="51"/>
        <v>146.01</v>
      </c>
      <c r="H241" s="30" t="str">
        <f t="shared" si="52"/>
        <v>W</v>
      </c>
      <c r="I241" s="34">
        <v>103.5</v>
      </c>
      <c r="J241" s="35" t="s">
        <v>21</v>
      </c>
      <c r="K241" s="30" t="s">
        <v>492</v>
      </c>
      <c r="L241" s="30" t="s">
        <v>493</v>
      </c>
      <c r="M241" s="30"/>
    </row>
    <row r="242">
      <c r="A242" s="29"/>
      <c r="B242" s="30" t="s">
        <v>18</v>
      </c>
      <c r="C242" s="31" t="s">
        <v>494</v>
      </c>
      <c r="D242" s="36">
        <v>147.27</v>
      </c>
      <c r="E242" t="str">
        <f t="shared" si="50"/>
        <v>W</v>
      </c>
      <c r="G242" s="33">
        <f t="shared" si="51"/>
        <v>147.87</v>
      </c>
      <c r="H242" s="30" t="str">
        <f t="shared" si="52"/>
        <v>W</v>
      </c>
      <c r="I242" s="34">
        <v>103.5</v>
      </c>
      <c r="J242" s="35" t="s">
        <v>21</v>
      </c>
      <c r="K242" s="30" t="s">
        <v>495</v>
      </c>
      <c r="L242" s="30" t="s">
        <v>496</v>
      </c>
      <c r="M242" s="30"/>
    </row>
    <row r="243">
      <c r="A243" s="29"/>
      <c r="B243" s="30" t="s">
        <v>18</v>
      </c>
      <c r="C243" s="31" t="s">
        <v>497</v>
      </c>
      <c r="D243" s="36">
        <v>147.345</v>
      </c>
      <c r="E243" t="str">
        <f t="shared" si="50"/>
        <v>W</v>
      </c>
      <c r="G243" s="33">
        <f t="shared" si="51"/>
        <v>147.945</v>
      </c>
      <c r="H243" s="30" t="str">
        <f t="shared" si="52"/>
        <v>W</v>
      </c>
      <c r="I243" s="34">
        <v>103.5</v>
      </c>
      <c r="J243" s="35" t="s">
        <v>21</v>
      </c>
      <c r="K243" s="30" t="s">
        <v>498</v>
      </c>
      <c r="L243" s="30" t="s">
        <v>499</v>
      </c>
      <c r="M243" s="30"/>
    </row>
    <row r="244">
      <c r="A244" s="29"/>
      <c r="B244" s="30" t="s">
        <v>18</v>
      </c>
      <c r="C244" s="31" t="s">
        <v>500</v>
      </c>
      <c r="D244" s="36">
        <v>146.94</v>
      </c>
      <c r="E244" t="str">
        <f t="shared" si="50"/>
        <v>W</v>
      </c>
      <c r="G244" s="33">
        <f t="shared" si="51"/>
        <v>146.34</v>
      </c>
      <c r="H244" s="30" t="str">
        <f t="shared" si="52"/>
        <v>W</v>
      </c>
      <c r="I244" s="34">
        <v>103.5</v>
      </c>
      <c r="J244" s="35" t="s">
        <v>21</v>
      </c>
      <c r="K244" s="30" t="s">
        <v>489</v>
      </c>
      <c r="L244" s="30" t="s">
        <v>501</v>
      </c>
      <c r="M244" s="30"/>
    </row>
    <row r="245">
      <c r="A245" s="29"/>
      <c r="B245" s="30" t="s">
        <v>43</v>
      </c>
      <c r="C245" s="31" t="s">
        <v>502</v>
      </c>
      <c r="D245" s="36">
        <v>146.345</v>
      </c>
      <c r="E245" s="30" t="s">
        <v>20</v>
      </c>
      <c r="G245" s="36">
        <v>146.345</v>
      </c>
      <c r="H245" s="30" t="s">
        <v>20</v>
      </c>
      <c r="I245" s="34"/>
      <c r="J245" s="35" t="s">
        <v>21</v>
      </c>
      <c r="K245" s="30"/>
      <c r="L245" s="30" t="s">
        <v>415</v>
      </c>
      <c r="M245" s="30"/>
    </row>
    <row r="246">
      <c r="A246" s="29"/>
      <c r="B246" s="30" t="s">
        <v>29</v>
      </c>
      <c r="C246" s="31" t="s">
        <v>503</v>
      </c>
      <c r="D246" s="36">
        <v>444.95</v>
      </c>
      <c r="E246" s="30" t="s">
        <v>20</v>
      </c>
      <c r="G246" s="33">
        <f t="shared" ref="G246:G249" si="53">IF(D246, IF(AND(D246&gt;=145.1,D246&lt;=145.5), D246-0.6, IF(AND(D246&gt;=146,D246&lt;=146.4), D246+0.6, IF(AND(D246&gt;=146.6,D246&lt;=146.999999), D246-0.6, IF(AND(D246&gt;=147,D246&lt;=147.4), D246+0.6, IF(AND(D246&gt;=147.6,D246&lt;=148), D246-0.6, IF(AND(D246&gt;=442,D246&lt;=445), D246+5, D246)))))), "")</f>
        <v>449.95</v>
      </c>
      <c r="H246" s="30" t="s">
        <v>20</v>
      </c>
      <c r="I246" s="34">
        <v>103.5</v>
      </c>
      <c r="J246" s="35" t="s">
        <v>21</v>
      </c>
      <c r="L246" s="30" t="s">
        <v>504</v>
      </c>
      <c r="M246" s="30"/>
    </row>
    <row r="247">
      <c r="A247" s="29"/>
      <c r="B247" s="30" t="s">
        <v>29</v>
      </c>
      <c r="C247" s="31" t="s">
        <v>505</v>
      </c>
      <c r="D247" s="36">
        <v>443.775</v>
      </c>
      <c r="E247" s="30" t="s">
        <v>20</v>
      </c>
      <c r="G247" s="33">
        <f t="shared" si="53"/>
        <v>448.775</v>
      </c>
      <c r="H247" s="30" t="s">
        <v>20</v>
      </c>
      <c r="I247" s="34">
        <v>103.5</v>
      </c>
      <c r="J247" s="35" t="s">
        <v>21</v>
      </c>
      <c r="L247" s="30" t="s">
        <v>506</v>
      </c>
      <c r="M247" s="30"/>
    </row>
    <row r="248">
      <c r="A248" s="29"/>
      <c r="B248" s="30" t="s">
        <v>29</v>
      </c>
      <c r="C248" s="31" t="s">
        <v>507</v>
      </c>
      <c r="D248" s="36">
        <v>444.025</v>
      </c>
      <c r="E248" s="30" t="s">
        <v>75</v>
      </c>
      <c r="G248" s="33">
        <f t="shared" si="53"/>
        <v>449.025</v>
      </c>
      <c r="H248" s="30" t="s">
        <v>75</v>
      </c>
      <c r="I248" s="34" t="s">
        <v>76</v>
      </c>
      <c r="J248" s="35" t="s">
        <v>38</v>
      </c>
      <c r="L248" s="30" t="s">
        <v>38</v>
      </c>
      <c r="M248" s="30"/>
    </row>
    <row r="249">
      <c r="A249" s="29"/>
      <c r="B249" s="30" t="s">
        <v>43</v>
      </c>
      <c r="C249" s="31" t="s">
        <v>508</v>
      </c>
      <c r="D249" s="36">
        <v>146.46</v>
      </c>
      <c r="E249" s="30" t="s">
        <v>20</v>
      </c>
      <c r="G249" s="33">
        <f t="shared" si="53"/>
        <v>146.46</v>
      </c>
      <c r="H249" s="30" t="s">
        <v>20</v>
      </c>
      <c r="I249" s="34"/>
      <c r="J249" s="35" t="s">
        <v>21</v>
      </c>
      <c r="K249" s="30"/>
      <c r="L249" s="30" t="s">
        <v>509</v>
      </c>
      <c r="M249" s="30"/>
    </row>
    <row r="250">
      <c r="A250" s="20">
        <v>49.0</v>
      </c>
      <c r="B250" s="21" t="s">
        <v>510</v>
      </c>
      <c r="C250" s="22"/>
      <c r="D250" s="23"/>
      <c r="E250" s="24"/>
      <c r="F250" s="24"/>
      <c r="G250" s="25"/>
      <c r="H250" s="26"/>
      <c r="I250" s="27"/>
      <c r="J250" s="28"/>
      <c r="K250" s="26"/>
      <c r="L250" s="26"/>
      <c r="M250" s="26"/>
    </row>
    <row r="251">
      <c r="A251" s="20">
        <v>50.0</v>
      </c>
      <c r="B251" s="21" t="s">
        <v>511</v>
      </c>
      <c r="C251" s="22"/>
      <c r="D251" s="23"/>
      <c r="E251" s="24"/>
      <c r="F251" s="24"/>
      <c r="G251" s="25"/>
      <c r="H251" s="26"/>
      <c r="I251" s="27"/>
      <c r="J251" s="28"/>
      <c r="K251" s="26"/>
      <c r="L251" s="26"/>
      <c r="M251" s="26"/>
    </row>
    <row r="252">
      <c r="A252" s="29"/>
      <c r="B252" s="30" t="s">
        <v>18</v>
      </c>
      <c r="C252" s="31" t="s">
        <v>512</v>
      </c>
      <c r="D252" s="36">
        <v>146.745</v>
      </c>
      <c r="E252" s="30" t="s">
        <v>20</v>
      </c>
      <c r="G252" s="32">
        <v>146.145</v>
      </c>
      <c r="H252" s="30" t="s">
        <v>20</v>
      </c>
      <c r="I252" s="34">
        <v>110.9</v>
      </c>
      <c r="J252" s="35" t="s">
        <v>21</v>
      </c>
      <c r="K252" s="30"/>
      <c r="L252" s="30" t="s">
        <v>407</v>
      </c>
      <c r="M252" s="30"/>
    </row>
    <row r="253">
      <c r="A253" s="29"/>
      <c r="B253" s="30" t="s">
        <v>18</v>
      </c>
      <c r="C253" s="31" t="s">
        <v>513</v>
      </c>
      <c r="D253" s="36">
        <v>147.315</v>
      </c>
      <c r="E253" s="30" t="s">
        <v>20</v>
      </c>
      <c r="G253" s="32">
        <v>147.915</v>
      </c>
      <c r="H253" s="30" t="s">
        <v>20</v>
      </c>
      <c r="I253" s="34">
        <v>156.7</v>
      </c>
      <c r="J253" s="35" t="s">
        <v>21</v>
      </c>
      <c r="K253" s="30"/>
      <c r="L253" s="30" t="s">
        <v>514</v>
      </c>
      <c r="M253" s="30"/>
    </row>
    <row r="254">
      <c r="A254" s="29"/>
      <c r="B254" s="30" t="s">
        <v>18</v>
      </c>
      <c r="C254" s="31" t="s">
        <v>515</v>
      </c>
      <c r="D254" s="36">
        <v>147.0</v>
      </c>
      <c r="E254" s="30" t="s">
        <v>20</v>
      </c>
      <c r="G254" s="32">
        <v>147.6</v>
      </c>
      <c r="H254" s="30" t="s">
        <v>20</v>
      </c>
      <c r="I254" s="34"/>
      <c r="J254" s="35" t="s">
        <v>21</v>
      </c>
      <c r="K254" s="30"/>
      <c r="L254" s="30" t="s">
        <v>516</v>
      </c>
      <c r="M254" s="30"/>
    </row>
    <row r="255">
      <c r="A255" s="29"/>
      <c r="B255" s="30" t="s">
        <v>18</v>
      </c>
      <c r="C255" s="31" t="s">
        <v>517</v>
      </c>
      <c r="D255" s="36">
        <v>147.57</v>
      </c>
      <c r="E255" s="30" t="s">
        <v>20</v>
      </c>
      <c r="G255" s="32">
        <v>147.57</v>
      </c>
      <c r="H255" s="30" t="s">
        <v>20</v>
      </c>
      <c r="I255" s="34"/>
      <c r="J255" s="35" t="s">
        <v>21</v>
      </c>
      <c r="K255" s="30"/>
      <c r="L255" s="30" t="s">
        <v>415</v>
      </c>
      <c r="M255" s="30"/>
    </row>
    <row r="256">
      <c r="A256" s="20">
        <v>51.0</v>
      </c>
      <c r="B256" s="21" t="s">
        <v>518</v>
      </c>
      <c r="C256" s="22"/>
      <c r="D256" s="23"/>
      <c r="E256" s="24"/>
      <c r="F256" s="24"/>
      <c r="G256" s="25"/>
      <c r="H256" s="26"/>
      <c r="I256" s="27"/>
      <c r="J256" s="28"/>
      <c r="K256" s="26"/>
      <c r="L256" s="26"/>
      <c r="M256" s="26"/>
    </row>
    <row r="257">
      <c r="A257" s="29"/>
      <c r="B257" s="30" t="s">
        <v>29</v>
      </c>
      <c r="C257" s="31" t="s">
        <v>519</v>
      </c>
      <c r="D257" s="36">
        <v>449.7375</v>
      </c>
      <c r="E257" s="30" t="s">
        <v>20</v>
      </c>
      <c r="G257" s="32">
        <v>444.7375</v>
      </c>
      <c r="H257" s="30" t="s">
        <v>20</v>
      </c>
      <c r="I257" s="34">
        <v>123.0</v>
      </c>
      <c r="J257" s="35" t="s">
        <v>21</v>
      </c>
      <c r="K257" s="30" t="s">
        <v>520</v>
      </c>
      <c r="L257" s="30" t="s">
        <v>521</v>
      </c>
      <c r="M257" s="30"/>
    </row>
    <row r="258">
      <c r="A258" s="29"/>
      <c r="B258" s="30" t="s">
        <v>18</v>
      </c>
      <c r="C258" s="31" t="s">
        <v>522</v>
      </c>
      <c r="D258" s="36">
        <v>146.895</v>
      </c>
      <c r="E258" t="str">
        <f t="shared" ref="E258:E259" si="54">IF(D258, "W", "")</f>
        <v>W</v>
      </c>
      <c r="G258" s="33">
        <f t="shared" ref="G258:G259" si="55">IF(D258, IF(AND(D258&gt;=145.1,D258&lt;=145.5), D258-0.6, IF(AND(D258&gt;=146,D258&lt;=146.4), D258+0.6, IF(AND(D258&gt;=146.6,D258&lt;=146.999999), D258-0.6, IF(AND(D258&gt;=147,D258&lt;=147.4), D258+0.6, IF(AND(D258&gt;=147.6,D258&lt;=148), D258-0.6, IF(AND(D258&gt;=442,D258&lt;=445), D258+5, D258)))))), "")</f>
        <v>146.295</v>
      </c>
      <c r="H258" s="30" t="str">
        <f t="shared" ref="H258:H259" si="56">IF(G258, "W", "")</f>
        <v>W</v>
      </c>
      <c r="I258" s="34">
        <v>71.9</v>
      </c>
      <c r="J258" s="35" t="s">
        <v>21</v>
      </c>
      <c r="K258" s="30" t="s">
        <v>523</v>
      </c>
      <c r="L258" s="30" t="s">
        <v>524</v>
      </c>
      <c r="M258" s="30"/>
    </row>
    <row r="259">
      <c r="A259" s="29"/>
      <c r="B259" s="30" t="s">
        <v>18</v>
      </c>
      <c r="C259" s="31" t="s">
        <v>525</v>
      </c>
      <c r="D259" s="36">
        <v>147.3</v>
      </c>
      <c r="E259" t="str">
        <f t="shared" si="54"/>
        <v>W</v>
      </c>
      <c r="G259" s="33">
        <f t="shared" si="55"/>
        <v>147.9</v>
      </c>
      <c r="H259" s="30" t="str">
        <f t="shared" si="56"/>
        <v>W</v>
      </c>
      <c r="I259" s="34">
        <v>250.3</v>
      </c>
      <c r="J259" s="35" t="s">
        <v>21</v>
      </c>
      <c r="K259" s="30" t="s">
        <v>523</v>
      </c>
      <c r="L259" s="30" t="s">
        <v>521</v>
      </c>
      <c r="M259" s="30"/>
    </row>
    <row r="260">
      <c r="A260" s="20">
        <v>52.0</v>
      </c>
      <c r="B260" s="21" t="s">
        <v>526</v>
      </c>
      <c r="C260" s="22"/>
      <c r="D260" s="23"/>
      <c r="E260" s="24"/>
      <c r="F260" s="24"/>
      <c r="G260" s="25"/>
      <c r="H260" s="26"/>
      <c r="I260" s="27"/>
      <c r="J260" s="28"/>
      <c r="K260" s="26"/>
      <c r="L260" s="26"/>
      <c r="M260" s="26"/>
    </row>
    <row r="261">
      <c r="A261" s="29"/>
      <c r="B261" s="30" t="s">
        <v>18</v>
      </c>
      <c r="C261" s="31" t="s">
        <v>527</v>
      </c>
      <c r="D261" s="36">
        <v>147.03</v>
      </c>
      <c r="E261" t="str">
        <f t="shared" ref="E261:E263" si="57">IF(D261, "W", "")</f>
        <v>W</v>
      </c>
      <c r="G261" s="33">
        <f t="shared" ref="G261:G265" si="58">IF(D261, IF(AND(D261&gt;=145.1,D261&lt;=145.5), D261-0.6, IF(AND(D261&gt;=146,D261&lt;=146.4), D261+0.6, IF(AND(D261&gt;=146.6,D261&lt;=146.999999), D261-0.6, IF(AND(D261&gt;=147,D261&lt;=147.4), D261+0.6, IF(AND(D261&gt;=147.6,D261&lt;=148), D261-0.6, IF(AND(D261&gt;=442,D261&lt;=445), D261+5, D261)))))), "")</f>
        <v>147.63</v>
      </c>
      <c r="H261" s="30" t="str">
        <f t="shared" ref="H261:H263" si="59">IF(G261, "W", "")</f>
        <v>W</v>
      </c>
      <c r="I261" s="34">
        <v>141.3</v>
      </c>
      <c r="J261" s="35" t="s">
        <v>21</v>
      </c>
      <c r="K261" s="30" t="s">
        <v>528</v>
      </c>
      <c r="L261" s="30" t="s">
        <v>529</v>
      </c>
      <c r="M261" s="30"/>
    </row>
    <row r="262">
      <c r="A262" s="29"/>
      <c r="B262" s="30" t="s">
        <v>18</v>
      </c>
      <c r="C262" s="31" t="s">
        <v>530</v>
      </c>
      <c r="D262" s="36">
        <v>147.03</v>
      </c>
      <c r="E262" t="str">
        <f t="shared" si="57"/>
        <v>W</v>
      </c>
      <c r="G262" s="33">
        <f t="shared" si="58"/>
        <v>147.63</v>
      </c>
      <c r="H262" s="30" t="str">
        <f t="shared" si="59"/>
        <v>W</v>
      </c>
      <c r="I262" s="34">
        <v>88.5</v>
      </c>
      <c r="J262" s="35" t="s">
        <v>21</v>
      </c>
      <c r="K262" s="30" t="s">
        <v>528</v>
      </c>
      <c r="L262" s="30" t="s">
        <v>531</v>
      </c>
      <c r="M262" s="30"/>
    </row>
    <row r="263">
      <c r="A263" s="29"/>
      <c r="B263" s="30" t="s">
        <v>18</v>
      </c>
      <c r="C263" s="31" t="s">
        <v>532</v>
      </c>
      <c r="D263" s="36">
        <v>147.03</v>
      </c>
      <c r="E263" t="str">
        <f t="shared" si="57"/>
        <v>W</v>
      </c>
      <c r="G263" s="33">
        <f t="shared" si="58"/>
        <v>147.63</v>
      </c>
      <c r="H263" s="30" t="str">
        <f t="shared" si="59"/>
        <v>W</v>
      </c>
      <c r="I263" s="34">
        <v>131.8</v>
      </c>
      <c r="J263" s="35" t="s">
        <v>21</v>
      </c>
      <c r="K263" s="30" t="s">
        <v>528</v>
      </c>
      <c r="L263" s="30" t="s">
        <v>533</v>
      </c>
      <c r="M263" s="30"/>
    </row>
    <row r="264">
      <c r="A264" s="29"/>
      <c r="B264" s="30" t="s">
        <v>29</v>
      </c>
      <c r="C264" s="31" t="s">
        <v>534</v>
      </c>
      <c r="D264" s="36">
        <v>444.925</v>
      </c>
      <c r="E264" s="30" t="s">
        <v>20</v>
      </c>
      <c r="G264" s="33">
        <f t="shared" si="58"/>
        <v>449.925</v>
      </c>
      <c r="H264" s="30" t="s">
        <v>20</v>
      </c>
      <c r="I264" s="34">
        <v>131.8</v>
      </c>
      <c r="J264" s="35" t="s">
        <v>21</v>
      </c>
      <c r="K264" s="30" t="s">
        <v>528</v>
      </c>
      <c r="L264" s="30" t="s">
        <v>535</v>
      </c>
      <c r="M264" s="30"/>
    </row>
    <row r="265">
      <c r="A265" s="29"/>
      <c r="B265" s="30" t="s">
        <v>18</v>
      </c>
      <c r="C265" s="76" t="s">
        <v>536</v>
      </c>
      <c r="D265" s="36">
        <v>145.19</v>
      </c>
      <c r="E265" t="str">
        <f>IF(D265, "W", "")</f>
        <v>W</v>
      </c>
      <c r="G265" s="33">
        <f t="shared" si="58"/>
        <v>144.59</v>
      </c>
      <c r="H265" s="30" t="str">
        <f>IF(G265, "W", "")</f>
        <v>W</v>
      </c>
      <c r="I265" s="34">
        <v>110.9</v>
      </c>
      <c r="J265" s="35" t="s">
        <v>21</v>
      </c>
      <c r="K265" s="30" t="s">
        <v>537</v>
      </c>
      <c r="L265" s="30" t="s">
        <v>538</v>
      </c>
      <c r="M265" s="30"/>
    </row>
    <row r="266">
      <c r="A266" s="29"/>
      <c r="C266" s="31" t="s">
        <v>539</v>
      </c>
      <c r="D266" s="36"/>
      <c r="G266" s="33"/>
      <c r="I266" s="34"/>
      <c r="J266" s="35"/>
      <c r="L266" s="77"/>
      <c r="M266" s="77"/>
    </row>
    <row r="267">
      <c r="A267" s="29"/>
      <c r="B267" s="30" t="s">
        <v>18</v>
      </c>
      <c r="C267" s="76" t="s">
        <v>540</v>
      </c>
      <c r="D267" s="36">
        <v>147.285</v>
      </c>
      <c r="E267" t="str">
        <f>IF(D267, "W", "")</f>
        <v>W</v>
      </c>
      <c r="G267" s="33">
        <f t="shared" ref="G267:G269" si="60">IF(D267, IF(AND(D267&gt;=145.1,D267&lt;=145.5), D267-0.6, IF(AND(D267&gt;=146,D267&lt;=146.4), D267+0.6, IF(AND(D267&gt;=146.6,D267&lt;=146.999999), D267-0.6, IF(AND(D267&gt;=147,D267&lt;=147.4), D267+0.6, IF(AND(D267&gt;=147.6,D267&lt;=148), D267-0.6, IF(AND(D267&gt;=442,D267&lt;=445), D267+5, D267)))))), "")</f>
        <v>147.885</v>
      </c>
      <c r="H267" s="30" t="str">
        <f t="shared" ref="H267:H269" si="61">IF(G267, "W", "")</f>
        <v>W</v>
      </c>
      <c r="I267" s="34">
        <v>110.9</v>
      </c>
      <c r="J267" s="35" t="s">
        <v>21</v>
      </c>
      <c r="K267" s="30" t="s">
        <v>528</v>
      </c>
      <c r="L267" s="30" t="s">
        <v>541</v>
      </c>
      <c r="M267" s="30"/>
    </row>
    <row r="268">
      <c r="A268" s="29"/>
      <c r="B268" s="30" t="s">
        <v>29</v>
      </c>
      <c r="C268" s="31" t="s">
        <v>542</v>
      </c>
      <c r="D268" s="32">
        <v>443.025</v>
      </c>
      <c r="E268" s="30" t="s">
        <v>20</v>
      </c>
      <c r="G268" s="33">
        <f t="shared" si="60"/>
        <v>448.025</v>
      </c>
      <c r="H268" s="30" t="str">
        <f t="shared" si="61"/>
        <v>W</v>
      </c>
      <c r="I268" s="34">
        <v>131.8</v>
      </c>
      <c r="J268" s="35" t="s">
        <v>21</v>
      </c>
      <c r="K268" s="30" t="s">
        <v>543</v>
      </c>
      <c r="L268" s="30" t="s">
        <v>544</v>
      </c>
      <c r="M268" s="30"/>
    </row>
    <row r="269">
      <c r="A269" s="29"/>
      <c r="B269" s="30" t="s">
        <v>18</v>
      </c>
      <c r="C269" s="31" t="s">
        <v>545</v>
      </c>
      <c r="D269" s="32">
        <v>145.29</v>
      </c>
      <c r="E269" s="30" t="s">
        <v>20</v>
      </c>
      <c r="G269" s="33">
        <f t="shared" si="60"/>
        <v>144.69</v>
      </c>
      <c r="H269" s="30" t="str">
        <f t="shared" si="61"/>
        <v>W</v>
      </c>
      <c r="I269" s="34">
        <v>110.9</v>
      </c>
      <c r="J269" s="35" t="s">
        <v>21</v>
      </c>
      <c r="K269" s="30" t="s">
        <v>163</v>
      </c>
      <c r="L269" s="30" t="s">
        <v>546</v>
      </c>
      <c r="M269" s="30"/>
    </row>
    <row r="270">
      <c r="A270" s="29"/>
      <c r="C270" s="31" t="s">
        <v>547</v>
      </c>
      <c r="G270" s="33"/>
      <c r="I270" s="34"/>
      <c r="J270" s="35"/>
      <c r="M270" s="30"/>
    </row>
    <row r="271">
      <c r="A271" s="29"/>
      <c r="B271" s="30" t="s">
        <v>250</v>
      </c>
      <c r="C271" s="31" t="s">
        <v>548</v>
      </c>
      <c r="D271" s="32">
        <v>51.62</v>
      </c>
      <c r="E271" s="30" t="s">
        <v>20</v>
      </c>
      <c r="F271" s="32"/>
      <c r="G271" s="32">
        <f>D271-0.5</f>
        <v>51.12</v>
      </c>
      <c r="H271" s="30" t="s">
        <v>20</v>
      </c>
      <c r="I271" s="34">
        <v>107.2</v>
      </c>
      <c r="J271" s="35" t="s">
        <v>21</v>
      </c>
      <c r="K271" s="30" t="s">
        <v>320</v>
      </c>
      <c r="L271" s="30" t="s">
        <v>549</v>
      </c>
      <c r="M271" s="30"/>
    </row>
    <row r="272">
      <c r="A272" s="29"/>
      <c r="B272" s="30" t="s">
        <v>250</v>
      </c>
      <c r="C272" s="31" t="s">
        <v>550</v>
      </c>
      <c r="D272" s="32">
        <v>53.19</v>
      </c>
      <c r="E272" s="30" t="s">
        <v>20</v>
      </c>
      <c r="F272" s="32"/>
      <c r="G272" s="32">
        <f>D272-1</f>
        <v>52.19</v>
      </c>
      <c r="H272" s="30" t="s">
        <v>20</v>
      </c>
      <c r="I272" s="34">
        <v>107.2</v>
      </c>
      <c r="J272" s="35" t="s">
        <v>21</v>
      </c>
      <c r="K272" s="30" t="s">
        <v>543</v>
      </c>
      <c r="L272" s="30" t="s">
        <v>551</v>
      </c>
      <c r="M272" s="30"/>
    </row>
    <row r="273">
      <c r="A273" s="29"/>
      <c r="B273" s="30" t="s">
        <v>43</v>
      </c>
      <c r="C273" s="31" t="s">
        <v>552</v>
      </c>
      <c r="D273" s="32">
        <v>147.03</v>
      </c>
      <c r="E273" s="30" t="s">
        <v>20</v>
      </c>
      <c r="G273" s="33">
        <f>D273</f>
        <v>147.03</v>
      </c>
      <c r="H273" s="30" t="str">
        <f>IF(G273, "W", "")</f>
        <v>W</v>
      </c>
      <c r="I273" s="34">
        <v>141.3</v>
      </c>
      <c r="J273" s="35" t="s">
        <v>21</v>
      </c>
      <c r="K273" s="30" t="s">
        <v>528</v>
      </c>
      <c r="L273" s="30" t="s">
        <v>553</v>
      </c>
      <c r="M273" s="30"/>
    </row>
    <row r="274">
      <c r="A274" s="29"/>
      <c r="B274" s="30" t="s">
        <v>43</v>
      </c>
      <c r="C274" s="31" t="s">
        <v>554</v>
      </c>
      <c r="D274" s="32">
        <v>146.55</v>
      </c>
      <c r="E274" s="30" t="s">
        <v>20</v>
      </c>
      <c r="G274" s="32">
        <v>146.55</v>
      </c>
      <c r="H274" s="30" t="s">
        <v>20</v>
      </c>
      <c r="I274" s="34">
        <v>100.0</v>
      </c>
      <c r="J274" s="35" t="s">
        <v>21</v>
      </c>
      <c r="K274" s="30"/>
      <c r="L274" s="30" t="s">
        <v>555</v>
      </c>
      <c r="M274" s="30"/>
    </row>
    <row r="275">
      <c r="A275" s="20">
        <v>53.0</v>
      </c>
      <c r="B275" s="21" t="s">
        <v>556</v>
      </c>
      <c r="C275" s="22"/>
      <c r="D275" s="26"/>
      <c r="E275" s="26"/>
      <c r="F275" s="26"/>
      <c r="G275" s="64"/>
      <c r="H275" s="26"/>
      <c r="I275" s="27"/>
      <c r="J275" s="26"/>
      <c r="K275" s="26"/>
      <c r="L275" s="26"/>
      <c r="M275" s="26"/>
    </row>
    <row r="276">
      <c r="A276" s="29"/>
      <c r="B276" s="30" t="s">
        <v>18</v>
      </c>
      <c r="C276" s="31" t="s">
        <v>557</v>
      </c>
      <c r="D276" s="32">
        <v>146.865</v>
      </c>
      <c r="E276" s="30" t="s">
        <v>20</v>
      </c>
      <c r="G276" s="32">
        <v>146.265</v>
      </c>
      <c r="H276" s="30" t="s">
        <v>20</v>
      </c>
      <c r="I276" s="34">
        <v>88.5</v>
      </c>
      <c r="J276" s="35" t="s">
        <v>21</v>
      </c>
      <c r="K276" s="30" t="s">
        <v>558</v>
      </c>
      <c r="L276" s="30" t="s">
        <v>559</v>
      </c>
      <c r="M276" s="30"/>
    </row>
    <row r="277">
      <c r="A277" s="20">
        <v>54.0</v>
      </c>
      <c r="B277" s="21" t="s">
        <v>560</v>
      </c>
      <c r="C277" s="22"/>
      <c r="D277" s="26"/>
      <c r="E277" s="26"/>
      <c r="F277" s="26"/>
      <c r="G277" s="64"/>
      <c r="H277" s="26"/>
      <c r="I277" s="27"/>
      <c r="J277" s="26"/>
      <c r="K277" s="26"/>
      <c r="L277" s="26"/>
      <c r="M277" s="26"/>
    </row>
    <row r="278">
      <c r="A278" s="20">
        <v>55.0</v>
      </c>
      <c r="B278" s="21" t="s">
        <v>561</v>
      </c>
      <c r="C278" s="22"/>
      <c r="D278" s="26"/>
      <c r="E278" s="26"/>
      <c r="F278" s="26"/>
      <c r="G278" s="64"/>
      <c r="H278" s="26"/>
      <c r="I278" s="27"/>
      <c r="J278" s="26"/>
      <c r="K278" s="26"/>
      <c r="L278" s="26"/>
      <c r="M278" s="26"/>
    </row>
    <row r="279">
      <c r="A279" s="29"/>
      <c r="B279" s="30" t="s">
        <v>18</v>
      </c>
      <c r="C279" s="31" t="s">
        <v>562</v>
      </c>
      <c r="D279" s="36">
        <v>145.23</v>
      </c>
      <c r="E279" t="str">
        <f>IF(D279, "W", "")</f>
        <v>W</v>
      </c>
      <c r="G279" s="33">
        <f t="shared" ref="G279:G282" si="62">IF(D279, IF(AND(D279&gt;=145.1,D279&lt;=145.5), D279-0.6, IF(AND(D279&gt;=146,D279&lt;=146.4), D279+0.6, IF(AND(D279&gt;=146.6,D279&lt;=146.999999), D279-0.6, IF(AND(D279&gt;=147,D279&lt;=147.4), D279+0.6, IF(AND(D279&gt;=147.6,D279&lt;=148), D279-0.6, IF(AND(D279&gt;=442,D279&lt;=445), D279+5, D279)))))), "")</f>
        <v>144.63</v>
      </c>
      <c r="H279" s="30" t="str">
        <f>IF(G279, "W", "")</f>
        <v>W</v>
      </c>
      <c r="I279" s="34">
        <v>100.0</v>
      </c>
      <c r="J279" s="35" t="s">
        <v>21</v>
      </c>
      <c r="K279" s="30" t="s">
        <v>563</v>
      </c>
      <c r="L279" s="30" t="s">
        <v>564</v>
      </c>
      <c r="M279" s="30"/>
    </row>
    <row r="280">
      <c r="A280" s="29"/>
      <c r="B280" s="30" t="s">
        <v>18</v>
      </c>
      <c r="C280" s="31" t="s">
        <v>565</v>
      </c>
      <c r="D280" s="36">
        <v>147.21</v>
      </c>
      <c r="E280" s="30" t="s">
        <v>20</v>
      </c>
      <c r="G280" s="33">
        <f t="shared" si="62"/>
        <v>147.81</v>
      </c>
      <c r="H280" s="30" t="s">
        <v>20</v>
      </c>
      <c r="I280" s="34">
        <v>67.0</v>
      </c>
      <c r="J280" s="35" t="s">
        <v>21</v>
      </c>
      <c r="K280" s="30" t="s">
        <v>566</v>
      </c>
      <c r="L280" s="30" t="s">
        <v>567</v>
      </c>
      <c r="M280" s="30"/>
    </row>
    <row r="281">
      <c r="A281" s="29"/>
      <c r="B281" s="30" t="s">
        <v>29</v>
      </c>
      <c r="C281" s="31" t="s">
        <v>568</v>
      </c>
      <c r="D281" s="36">
        <v>444.8375</v>
      </c>
      <c r="E281" s="30" t="s">
        <v>75</v>
      </c>
      <c r="G281" s="33">
        <f t="shared" si="62"/>
        <v>449.8375</v>
      </c>
      <c r="H281" s="30" t="s">
        <v>75</v>
      </c>
      <c r="I281" s="34" t="s">
        <v>76</v>
      </c>
      <c r="J281" s="35" t="s">
        <v>38</v>
      </c>
      <c r="K281" s="30" t="s">
        <v>569</v>
      </c>
      <c r="L281" s="30" t="s">
        <v>78</v>
      </c>
      <c r="M281" s="30"/>
    </row>
    <row r="282">
      <c r="A282" s="29"/>
      <c r="B282" s="30" t="s">
        <v>43</v>
      </c>
      <c r="C282" s="31" t="s">
        <v>570</v>
      </c>
      <c r="D282" s="36">
        <v>145.56</v>
      </c>
      <c r="E282" s="30" t="s">
        <v>20</v>
      </c>
      <c r="G282" s="33">
        <f t="shared" si="62"/>
        <v>145.56</v>
      </c>
      <c r="H282" s="30" t="s">
        <v>20</v>
      </c>
      <c r="I282" s="34"/>
      <c r="J282" s="35" t="s">
        <v>21</v>
      </c>
      <c r="K282" s="30"/>
      <c r="L282" s="30" t="s">
        <v>571</v>
      </c>
      <c r="M282" s="30"/>
    </row>
    <row r="283">
      <c r="A283" s="20">
        <v>56.0</v>
      </c>
      <c r="B283" s="21" t="s">
        <v>572</v>
      </c>
      <c r="C283" s="22"/>
      <c r="D283" s="26"/>
      <c r="E283" s="26"/>
      <c r="F283" s="26"/>
      <c r="G283" s="64"/>
      <c r="H283" s="26"/>
      <c r="I283" s="27"/>
      <c r="J283" s="26"/>
      <c r="K283" s="26"/>
      <c r="L283" s="26"/>
      <c r="M283" s="26"/>
    </row>
    <row r="284">
      <c r="A284" s="29"/>
      <c r="B284" s="30" t="s">
        <v>18</v>
      </c>
      <c r="C284" s="31" t="s">
        <v>573</v>
      </c>
      <c r="D284" s="36">
        <v>146.72</v>
      </c>
      <c r="E284" t="str">
        <f>IF(D284, "W", "")</f>
        <v>W</v>
      </c>
      <c r="G284" s="33">
        <f t="shared" ref="G284:G285" si="63">IF(D284, IF(AND(D284&gt;=145.1,D284&lt;=145.5), D284-0.6, IF(AND(D284&gt;=146,D284&lt;=146.4), D284+0.6, IF(AND(D284&gt;=146.6,D284&lt;=146.999999), D284-0.6, IF(AND(D284&gt;=147,D284&lt;=147.4), D284+0.6, IF(AND(D284&gt;=147.6,D284&lt;=148), D284-0.6, IF(AND(D284&gt;=442,D284&lt;=445), D284+5, D284)))))), "")</f>
        <v>146.12</v>
      </c>
      <c r="H284" s="30" t="str">
        <f>IF(G284, "W", "")</f>
        <v>W</v>
      </c>
      <c r="I284" s="34">
        <v>100.0</v>
      </c>
      <c r="J284" s="35" t="s">
        <v>21</v>
      </c>
      <c r="M284" s="30"/>
    </row>
    <row r="285">
      <c r="A285" s="29"/>
      <c r="B285" s="30" t="s">
        <v>43</v>
      </c>
      <c r="C285" s="31" t="s">
        <v>574</v>
      </c>
      <c r="D285" s="32">
        <v>147.53</v>
      </c>
      <c r="E285" s="30" t="s">
        <v>20</v>
      </c>
      <c r="G285" s="33">
        <f t="shared" si="63"/>
        <v>147.53</v>
      </c>
      <c r="H285" s="30" t="s">
        <v>20</v>
      </c>
      <c r="I285" s="34">
        <v>91.5</v>
      </c>
      <c r="J285" s="35" t="s">
        <v>21</v>
      </c>
      <c r="M285" s="30"/>
    </row>
    <row r="286">
      <c r="A286" s="20">
        <v>57.0</v>
      </c>
      <c r="B286" s="21" t="s">
        <v>575</v>
      </c>
      <c r="C286" s="22"/>
      <c r="D286" s="26"/>
      <c r="E286" s="26"/>
      <c r="F286" s="26"/>
      <c r="G286" s="64"/>
      <c r="H286" s="26"/>
      <c r="I286" s="27"/>
      <c r="J286" s="26"/>
      <c r="K286" s="26"/>
      <c r="L286" s="26"/>
      <c r="M286" s="26"/>
    </row>
    <row r="287">
      <c r="A287" s="29"/>
      <c r="B287" s="30" t="s">
        <v>18</v>
      </c>
      <c r="C287" s="31" t="s">
        <v>576</v>
      </c>
      <c r="D287" s="36">
        <v>146.64</v>
      </c>
      <c r="E287" s="30" t="s">
        <v>20</v>
      </c>
      <c r="G287" s="33">
        <f t="shared" ref="G287:G300" si="64">IF(D287, IF(AND(D287&gt;=145.1,D287&lt;=145.5), D287-0.6, IF(AND(D287&gt;=146,D287&lt;=146.4), D287+0.6, IF(AND(D287&gt;=146.6,D287&lt;=146.999999), D287-0.6, IF(AND(D287&gt;=147,D287&lt;=147.4), D287+0.6, IF(AND(D287&gt;=147.6,D287&lt;=148), D287-0.6, IF(AND(D287&gt;=442,D287&lt;=445), D287+5, D287)))))), "")</f>
        <v>146.04</v>
      </c>
      <c r="H287" s="30" t="s">
        <v>20</v>
      </c>
      <c r="I287" s="34">
        <v>123.0</v>
      </c>
      <c r="J287" s="35" t="s">
        <v>21</v>
      </c>
      <c r="K287" s="30" t="s">
        <v>577</v>
      </c>
      <c r="L287" s="30" t="s">
        <v>578</v>
      </c>
      <c r="M287" s="30"/>
    </row>
    <row r="288">
      <c r="A288" s="29"/>
      <c r="B288" s="30" t="s">
        <v>29</v>
      </c>
      <c r="C288" s="31" t="s">
        <v>579</v>
      </c>
      <c r="D288" s="36">
        <v>444.25</v>
      </c>
      <c r="E288" s="30" t="s">
        <v>20</v>
      </c>
      <c r="G288" s="33">
        <f t="shared" si="64"/>
        <v>449.25</v>
      </c>
      <c r="H288" s="30" t="s">
        <v>20</v>
      </c>
      <c r="I288" s="34">
        <v>123.0</v>
      </c>
      <c r="J288" s="35" t="s">
        <v>21</v>
      </c>
      <c r="K288" s="30" t="s">
        <v>577</v>
      </c>
      <c r="L288" s="30" t="s">
        <v>580</v>
      </c>
      <c r="M288" s="30"/>
    </row>
    <row r="289">
      <c r="A289" s="29"/>
      <c r="B289" s="30" t="s">
        <v>40</v>
      </c>
      <c r="C289" s="31" t="s">
        <v>581</v>
      </c>
      <c r="D289" s="36">
        <v>446.0</v>
      </c>
      <c r="E289" s="30" t="s">
        <v>20</v>
      </c>
      <c r="G289" s="33">
        <f t="shared" si="64"/>
        <v>446</v>
      </c>
      <c r="H289" s="30" t="s">
        <v>20</v>
      </c>
      <c r="I289" s="34"/>
      <c r="J289" s="35" t="s">
        <v>21</v>
      </c>
      <c r="L289" s="30" t="s">
        <v>582</v>
      </c>
      <c r="M289" s="30"/>
    </row>
    <row r="290">
      <c r="A290" s="29"/>
      <c r="B290" s="30" t="s">
        <v>18</v>
      </c>
      <c r="C290" s="31" t="s">
        <v>583</v>
      </c>
      <c r="D290" s="36">
        <v>146.94</v>
      </c>
      <c r="E290" s="30" t="s">
        <v>20</v>
      </c>
      <c r="G290" s="33">
        <f t="shared" si="64"/>
        <v>146.34</v>
      </c>
      <c r="H290" s="30" t="s">
        <v>20</v>
      </c>
      <c r="I290" s="34">
        <v>123.0</v>
      </c>
      <c r="J290" s="35" t="s">
        <v>21</v>
      </c>
      <c r="K290" s="30" t="s">
        <v>584</v>
      </c>
      <c r="L290" s="30" t="s">
        <v>585</v>
      </c>
      <c r="M290" s="30"/>
    </row>
    <row r="291" ht="15.0" customHeight="1">
      <c r="A291" s="29"/>
      <c r="B291" s="30" t="s">
        <v>18</v>
      </c>
      <c r="C291" s="31" t="s">
        <v>586</v>
      </c>
      <c r="D291" s="36">
        <v>147.36</v>
      </c>
      <c r="E291" s="30" t="s">
        <v>75</v>
      </c>
      <c r="G291" s="33">
        <f t="shared" si="64"/>
        <v>147.96</v>
      </c>
      <c r="H291" s="30" t="s">
        <v>75</v>
      </c>
      <c r="I291" s="34" t="s">
        <v>76</v>
      </c>
      <c r="J291" s="35" t="s">
        <v>38</v>
      </c>
      <c r="K291" s="30" t="s">
        <v>587</v>
      </c>
      <c r="L291" s="30" t="s">
        <v>588</v>
      </c>
      <c r="M291" s="30"/>
    </row>
    <row r="292" ht="15.0" customHeight="1">
      <c r="A292" s="29"/>
      <c r="B292" s="30" t="s">
        <v>29</v>
      </c>
      <c r="C292" s="31" t="s">
        <v>589</v>
      </c>
      <c r="D292" s="36">
        <v>442.875</v>
      </c>
      <c r="E292" s="30" t="s">
        <v>75</v>
      </c>
      <c r="G292" s="33">
        <f t="shared" si="64"/>
        <v>447.875</v>
      </c>
      <c r="H292" s="30" t="s">
        <v>75</v>
      </c>
      <c r="I292" s="34" t="s">
        <v>76</v>
      </c>
      <c r="J292" s="35" t="s">
        <v>38</v>
      </c>
      <c r="K292" s="30" t="s">
        <v>569</v>
      </c>
      <c r="L292" s="30" t="s">
        <v>78</v>
      </c>
      <c r="M292" s="30"/>
    </row>
    <row r="293" ht="15.0" customHeight="1">
      <c r="A293" s="29"/>
      <c r="B293" s="30" t="s">
        <v>29</v>
      </c>
      <c r="C293" s="31" t="s">
        <v>590</v>
      </c>
      <c r="D293" s="36">
        <v>444.4375</v>
      </c>
      <c r="E293" s="30" t="s">
        <v>75</v>
      </c>
      <c r="G293" s="33">
        <f t="shared" si="64"/>
        <v>449.4375</v>
      </c>
      <c r="H293" s="30" t="s">
        <v>75</v>
      </c>
      <c r="I293" s="34" t="s">
        <v>591</v>
      </c>
      <c r="J293" s="35" t="s">
        <v>38</v>
      </c>
      <c r="K293" s="30" t="s">
        <v>337</v>
      </c>
      <c r="L293" s="30" t="s">
        <v>338</v>
      </c>
      <c r="M293" s="30"/>
    </row>
    <row r="294" ht="15.0" customHeight="1">
      <c r="A294" s="29"/>
      <c r="B294" s="30" t="s">
        <v>29</v>
      </c>
      <c r="C294" s="31" t="s">
        <v>592</v>
      </c>
      <c r="D294" s="36">
        <v>443.75</v>
      </c>
      <c r="E294" s="30" t="s">
        <v>75</v>
      </c>
      <c r="G294" s="33">
        <f t="shared" si="64"/>
        <v>448.75</v>
      </c>
      <c r="H294" s="30" t="s">
        <v>75</v>
      </c>
      <c r="I294" s="34" t="s">
        <v>76</v>
      </c>
      <c r="J294" s="35" t="s">
        <v>38</v>
      </c>
      <c r="K294" s="30" t="s">
        <v>569</v>
      </c>
      <c r="L294" s="30" t="s">
        <v>78</v>
      </c>
      <c r="M294" s="30"/>
    </row>
    <row r="295" ht="15.0" customHeight="1">
      <c r="A295" s="29"/>
      <c r="B295" s="30" t="s">
        <v>29</v>
      </c>
      <c r="C295" s="31" t="s">
        <v>593</v>
      </c>
      <c r="D295" s="36">
        <v>443.2625</v>
      </c>
      <c r="E295" s="30" t="s">
        <v>75</v>
      </c>
      <c r="G295" s="33">
        <f t="shared" si="64"/>
        <v>448.2625</v>
      </c>
      <c r="H295" s="30" t="s">
        <v>75</v>
      </c>
      <c r="I295" s="34" t="s">
        <v>594</v>
      </c>
      <c r="J295" s="35" t="s">
        <v>38</v>
      </c>
      <c r="K295" s="30" t="s">
        <v>595</v>
      </c>
      <c r="L295" s="30" t="s">
        <v>338</v>
      </c>
      <c r="M295" s="30"/>
    </row>
    <row r="296" ht="15.0" customHeight="1">
      <c r="A296" s="29"/>
      <c r="B296" s="30" t="s">
        <v>18</v>
      </c>
      <c r="C296" s="31" t="s">
        <v>596</v>
      </c>
      <c r="D296" s="36">
        <v>145.27</v>
      </c>
      <c r="E296" s="30" t="s">
        <v>20</v>
      </c>
      <c r="G296" s="33">
        <f t="shared" si="64"/>
        <v>144.67</v>
      </c>
      <c r="H296" s="30" t="s">
        <v>20</v>
      </c>
      <c r="I296" s="34" t="s">
        <v>117</v>
      </c>
      <c r="J296" s="35" t="s">
        <v>118</v>
      </c>
      <c r="K296" s="30" t="s">
        <v>597</v>
      </c>
      <c r="L296" s="30"/>
      <c r="M296" s="30"/>
    </row>
    <row r="297" ht="15.0" customHeight="1">
      <c r="A297" s="29"/>
      <c r="B297" s="30" t="s">
        <v>18</v>
      </c>
      <c r="C297" s="31" t="s">
        <v>598</v>
      </c>
      <c r="D297" s="36">
        <v>147.105</v>
      </c>
      <c r="E297" s="30" t="s">
        <v>20</v>
      </c>
      <c r="G297" s="33">
        <f t="shared" si="64"/>
        <v>147.705</v>
      </c>
      <c r="H297" s="30" t="s">
        <v>20</v>
      </c>
      <c r="I297" s="34" t="s">
        <v>599</v>
      </c>
      <c r="J297" s="35" t="s">
        <v>118</v>
      </c>
      <c r="K297" s="30" t="s">
        <v>600</v>
      </c>
      <c r="L297" s="30"/>
      <c r="M297" s="30"/>
    </row>
    <row r="298" ht="15.0" customHeight="1">
      <c r="A298" s="29"/>
      <c r="B298" s="30" t="s">
        <v>29</v>
      </c>
      <c r="C298" s="31" t="s">
        <v>601</v>
      </c>
      <c r="D298" s="36">
        <v>443.05</v>
      </c>
      <c r="E298" s="30" t="s">
        <v>20</v>
      </c>
      <c r="G298" s="33">
        <f t="shared" si="64"/>
        <v>448.05</v>
      </c>
      <c r="H298" s="30" t="s">
        <v>20</v>
      </c>
      <c r="I298" s="34" t="s">
        <v>121</v>
      </c>
      <c r="J298" s="35" t="s">
        <v>118</v>
      </c>
      <c r="K298" s="30" t="s">
        <v>600</v>
      </c>
      <c r="L298" s="30"/>
      <c r="M298" s="30"/>
    </row>
    <row r="299" ht="15.0" customHeight="1">
      <c r="A299" s="29"/>
      <c r="B299" s="30" t="s">
        <v>29</v>
      </c>
      <c r="C299" s="31" t="s">
        <v>602</v>
      </c>
      <c r="D299" s="36">
        <v>444.0875</v>
      </c>
      <c r="E299" s="30" t="s">
        <v>20</v>
      </c>
      <c r="G299" s="33">
        <f t="shared" si="64"/>
        <v>449.0875</v>
      </c>
      <c r="H299" s="30" t="s">
        <v>20</v>
      </c>
      <c r="I299" s="34" t="s">
        <v>121</v>
      </c>
      <c r="J299" s="35" t="s">
        <v>118</v>
      </c>
      <c r="K299" s="30" t="s">
        <v>597</v>
      </c>
      <c r="L299" s="30"/>
      <c r="M299" s="30"/>
    </row>
    <row r="300" ht="15.0" customHeight="1">
      <c r="A300" s="29"/>
      <c r="B300" s="30" t="s">
        <v>43</v>
      </c>
      <c r="C300" s="31" t="s">
        <v>603</v>
      </c>
      <c r="D300" s="36">
        <v>146.415</v>
      </c>
      <c r="E300" s="30" t="s">
        <v>20</v>
      </c>
      <c r="G300" s="33">
        <f t="shared" si="64"/>
        <v>146.415</v>
      </c>
      <c r="H300" s="30" t="s">
        <v>20</v>
      </c>
      <c r="I300" s="34"/>
      <c r="J300" s="35" t="s">
        <v>21</v>
      </c>
      <c r="L300" s="30" t="s">
        <v>604</v>
      </c>
      <c r="M300" s="30"/>
    </row>
    <row r="301">
      <c r="A301" s="20">
        <v>58.0</v>
      </c>
      <c r="B301" s="21" t="s">
        <v>605</v>
      </c>
      <c r="C301" s="22"/>
      <c r="D301" s="26"/>
      <c r="E301" s="26"/>
      <c r="F301" s="26"/>
      <c r="G301" s="64"/>
      <c r="H301" s="26"/>
      <c r="I301" s="27"/>
      <c r="J301" s="26"/>
      <c r="K301" s="26"/>
      <c r="L301" s="26"/>
      <c r="M301" s="26"/>
    </row>
    <row r="302">
      <c r="A302" s="29"/>
      <c r="B302" s="30" t="s">
        <v>18</v>
      </c>
      <c r="C302" s="31" t="s">
        <v>606</v>
      </c>
      <c r="D302" s="32">
        <v>147.195</v>
      </c>
      <c r="E302" s="30" t="s">
        <v>20</v>
      </c>
      <c r="G302" s="33">
        <f>IF(D302, IF(AND(D302&gt;=145.1,D302&lt;=145.5), D302-0.6, IF(AND(D302&gt;=146,D302&lt;=146.4), D302+0.6, IF(AND(D302&gt;=146.6,D302&lt;=146.999999), D302-0.6, IF(AND(D302&gt;=147,D302&lt;=147.4), D302+0.6, IF(AND(D302&gt;=147.6,D302&lt;=148), D302-0.6, IF(AND(D302&gt;=442,D302&lt;=445), D302+5, D302)))))), "")</f>
        <v>147.795</v>
      </c>
      <c r="H302" s="30" t="s">
        <v>20</v>
      </c>
      <c r="I302" s="34"/>
      <c r="J302" s="35" t="s">
        <v>21</v>
      </c>
      <c r="M302" s="30"/>
    </row>
    <row r="303">
      <c r="A303" s="20">
        <v>59.0</v>
      </c>
      <c r="B303" s="21" t="s">
        <v>607</v>
      </c>
      <c r="C303" s="22"/>
      <c r="D303" s="26"/>
      <c r="E303" s="26"/>
      <c r="F303" s="26"/>
      <c r="G303" s="64"/>
      <c r="H303" s="26"/>
      <c r="I303" s="27"/>
      <c r="J303" s="26"/>
      <c r="K303" s="26"/>
      <c r="L303" s="26"/>
      <c r="M303" s="26"/>
    </row>
    <row r="304">
      <c r="A304" s="29"/>
      <c r="B304" s="30" t="s">
        <v>43</v>
      </c>
      <c r="C304" s="31" t="s">
        <v>608</v>
      </c>
      <c r="D304" s="32">
        <v>147.3</v>
      </c>
      <c r="E304" s="30" t="s">
        <v>20</v>
      </c>
      <c r="G304" s="32">
        <v>147.9</v>
      </c>
      <c r="H304" s="30" t="str">
        <f>IF(G304, "W", "")</f>
        <v>W</v>
      </c>
      <c r="I304" s="34">
        <v>250.3</v>
      </c>
      <c r="J304" s="35" t="s">
        <v>21</v>
      </c>
      <c r="L304" s="30" t="s">
        <v>407</v>
      </c>
      <c r="M304" s="30"/>
    </row>
    <row r="305">
      <c r="A305" s="20">
        <v>60.0</v>
      </c>
      <c r="B305" s="21" t="s">
        <v>609</v>
      </c>
      <c r="C305" s="22"/>
      <c r="D305" s="26"/>
      <c r="E305" s="26"/>
      <c r="F305" s="26"/>
      <c r="G305" s="64"/>
      <c r="H305" s="26"/>
      <c r="I305" s="27"/>
      <c r="J305" s="26"/>
      <c r="K305" s="26"/>
      <c r="L305" s="26"/>
      <c r="M305" s="26"/>
    </row>
    <row r="306">
      <c r="A306" s="29"/>
      <c r="B306" s="30" t="s">
        <v>18</v>
      </c>
      <c r="C306" s="31" t="s">
        <v>610</v>
      </c>
      <c r="D306" s="32">
        <v>146.61</v>
      </c>
      <c r="E306" s="30" t="s">
        <v>20</v>
      </c>
      <c r="G306" s="33">
        <f t="shared" ref="G306:G308" si="65">IF(D306, IF(AND(D306&gt;=145.1,D306&lt;=145.5), D306-0.6, IF(AND(D306&gt;=146,D306&lt;=146.4), D306+0.6, IF(AND(D306&gt;=146.6,D306&lt;=146.999999), D306-0.6, IF(AND(D306&gt;=147,D306&lt;=147.4), D306+0.6, IF(AND(D306&gt;=147.6,D306&lt;=148), D306-0.6, IF(AND(D306&gt;=442,D306&lt;=445), D306+5, D306)))))), "")</f>
        <v>146.01</v>
      </c>
      <c r="H306" s="30" t="s">
        <v>20</v>
      </c>
      <c r="I306" s="34">
        <v>74.4</v>
      </c>
      <c r="J306" s="35" t="s">
        <v>21</v>
      </c>
      <c r="M306" s="30"/>
    </row>
    <row r="307">
      <c r="A307" s="29"/>
      <c r="B307" s="30" t="s">
        <v>18</v>
      </c>
      <c r="C307" s="31" t="s">
        <v>611</v>
      </c>
      <c r="D307" s="32">
        <v>147.075</v>
      </c>
      <c r="E307" s="30" t="s">
        <v>20</v>
      </c>
      <c r="G307" s="33">
        <f t="shared" si="65"/>
        <v>147.675</v>
      </c>
      <c r="H307" s="30" t="s">
        <v>20</v>
      </c>
      <c r="I307" s="34">
        <v>91.5</v>
      </c>
      <c r="J307" s="35" t="s">
        <v>21</v>
      </c>
      <c r="M307" s="30"/>
    </row>
    <row r="308">
      <c r="A308" s="29"/>
      <c r="B308" s="30" t="s">
        <v>29</v>
      </c>
      <c r="C308" s="31" t="s">
        <v>612</v>
      </c>
      <c r="D308" s="32">
        <v>442.25</v>
      </c>
      <c r="E308" s="30" t="s">
        <v>20</v>
      </c>
      <c r="G308" s="33">
        <f t="shared" si="65"/>
        <v>447.25</v>
      </c>
      <c r="H308" s="30" t="s">
        <v>20</v>
      </c>
      <c r="I308" s="34">
        <v>91.5</v>
      </c>
      <c r="J308" s="35" t="s">
        <v>21</v>
      </c>
      <c r="M308" s="30"/>
    </row>
    <row r="309">
      <c r="A309" s="20">
        <v>61.0</v>
      </c>
      <c r="B309" s="21" t="s">
        <v>613</v>
      </c>
      <c r="C309" s="22"/>
      <c r="D309" s="26"/>
      <c r="E309" s="26"/>
      <c r="F309" s="26"/>
      <c r="G309" s="64"/>
      <c r="H309" s="26"/>
      <c r="I309" s="27"/>
      <c r="J309" s="26"/>
      <c r="K309" s="26"/>
      <c r="L309" s="26"/>
      <c r="M309" s="26"/>
    </row>
    <row r="310">
      <c r="A310" s="29"/>
      <c r="B310" s="30" t="s">
        <v>18</v>
      </c>
      <c r="C310" s="31" t="s">
        <v>614</v>
      </c>
      <c r="D310" s="32">
        <v>147.285</v>
      </c>
      <c r="E310" s="30" t="s">
        <v>20</v>
      </c>
      <c r="G310" s="32">
        <v>147.885</v>
      </c>
      <c r="H310" s="30" t="str">
        <f t="shared" ref="H310:H311" si="66">IF(G310, "W", "")</f>
        <v>W</v>
      </c>
      <c r="I310" s="34">
        <v>91.5</v>
      </c>
      <c r="J310" s="35" t="s">
        <v>21</v>
      </c>
      <c r="K310" s="30" t="s">
        <v>615</v>
      </c>
      <c r="M310" s="30"/>
    </row>
    <row r="311">
      <c r="A311" s="29"/>
      <c r="B311" s="30" t="s">
        <v>250</v>
      </c>
      <c r="C311" s="31" t="s">
        <v>616</v>
      </c>
      <c r="D311" s="32">
        <v>53.13</v>
      </c>
      <c r="E311" s="30" t="s">
        <v>20</v>
      </c>
      <c r="G311" s="32">
        <v>52.13</v>
      </c>
      <c r="H311" s="30" t="str">
        <f t="shared" si="66"/>
        <v>W</v>
      </c>
      <c r="I311" s="34">
        <v>91.5</v>
      </c>
      <c r="J311" s="35" t="s">
        <v>21</v>
      </c>
      <c r="K311" s="30" t="s">
        <v>617</v>
      </c>
      <c r="M311" s="30"/>
    </row>
    <row r="312">
      <c r="A312" s="29"/>
      <c r="B312" s="30" t="s">
        <v>618</v>
      </c>
      <c r="C312" s="31" t="s">
        <v>619</v>
      </c>
      <c r="D312" s="32">
        <v>51.51</v>
      </c>
      <c r="E312" s="30" t="s">
        <v>20</v>
      </c>
      <c r="G312" s="32">
        <v>51.51</v>
      </c>
      <c r="H312" s="30" t="s">
        <v>20</v>
      </c>
      <c r="I312" s="34"/>
      <c r="J312" s="35" t="s">
        <v>21</v>
      </c>
      <c r="K312" s="30"/>
      <c r="M312" s="30"/>
    </row>
    <row r="313">
      <c r="A313" s="29"/>
      <c r="B313" s="30" t="s">
        <v>43</v>
      </c>
      <c r="C313" s="31" t="s">
        <v>620</v>
      </c>
      <c r="D313" s="32">
        <v>147.51</v>
      </c>
      <c r="E313" s="30" t="s">
        <v>20</v>
      </c>
      <c r="G313" s="32">
        <v>147.51</v>
      </c>
      <c r="H313" s="30" t="s">
        <v>20</v>
      </c>
      <c r="I313" s="34"/>
      <c r="J313" s="35" t="s">
        <v>21</v>
      </c>
      <c r="K313" s="30"/>
      <c r="M313" s="30"/>
    </row>
    <row r="314">
      <c r="A314" s="20">
        <v>62.0</v>
      </c>
      <c r="B314" s="21" t="s">
        <v>621</v>
      </c>
      <c r="C314" s="22"/>
      <c r="D314" s="26"/>
      <c r="E314" s="26"/>
      <c r="F314" s="26"/>
      <c r="G314" s="64"/>
      <c r="H314" s="26"/>
      <c r="I314" s="27"/>
      <c r="J314" s="26"/>
      <c r="K314" s="26"/>
      <c r="L314" s="26"/>
      <c r="M314" s="26"/>
    </row>
    <row r="315">
      <c r="A315" s="29"/>
      <c r="B315" s="30" t="s">
        <v>29</v>
      </c>
      <c r="C315" s="31" t="s">
        <v>622</v>
      </c>
      <c r="D315" s="32">
        <v>442.25</v>
      </c>
      <c r="E315" s="30" t="s">
        <v>20</v>
      </c>
      <c r="F315" s="32"/>
      <c r="G315" s="33">
        <f>IF(D315, IF(AND(D315&gt;=145.1,D315&lt;=145.5), D315-0.6, IF(AND(D315&gt;=146,D315&lt;=146.4), D315+0.6, IF(AND(D315&gt;=146.6,D315&lt;=146.999999), D315-0.6, IF(AND(D315&gt;=147,D315&lt;=147.4), D315+0.6, IF(AND(D315&gt;=147.6,D315&lt;=148), D315-0.6, IF(AND(D315&gt;=442,D315&lt;=445), D315+5, D315)))))), "")</f>
        <v>447.25</v>
      </c>
      <c r="H315" s="30" t="str">
        <f t="shared" ref="H315:H318" si="67">E315</f>
        <v>W</v>
      </c>
      <c r="I315" s="34">
        <v>100.0</v>
      </c>
      <c r="J315" s="35" t="s">
        <v>21</v>
      </c>
      <c r="K315" s="30" t="s">
        <v>623</v>
      </c>
      <c r="L315" s="30" t="s">
        <v>624</v>
      </c>
      <c r="M315" s="30"/>
    </row>
    <row r="316">
      <c r="A316" s="29"/>
      <c r="B316" s="30" t="s">
        <v>40</v>
      </c>
      <c r="C316" s="31" t="s">
        <v>625</v>
      </c>
      <c r="D316" s="32">
        <v>442.25</v>
      </c>
      <c r="E316" s="30" t="s">
        <v>20</v>
      </c>
      <c r="F316" s="32"/>
      <c r="G316" s="32">
        <v>442.25</v>
      </c>
      <c r="H316" s="30" t="str">
        <f t="shared" si="67"/>
        <v>W</v>
      </c>
      <c r="I316" s="34">
        <v>100.0</v>
      </c>
      <c r="J316" s="35" t="s">
        <v>21</v>
      </c>
      <c r="L316" s="30" t="s">
        <v>626</v>
      </c>
      <c r="M316" s="30"/>
    </row>
    <row r="317">
      <c r="A317" s="29"/>
      <c r="B317" s="30" t="s">
        <v>18</v>
      </c>
      <c r="C317" s="31" t="s">
        <v>627</v>
      </c>
      <c r="D317" s="32">
        <v>147.075</v>
      </c>
      <c r="E317" s="30" t="s">
        <v>20</v>
      </c>
      <c r="F317" s="32"/>
      <c r="G317" s="33">
        <f>IF(D317, IF(AND(D317&gt;=145.1,D317&lt;=145.5), D317-0.6, IF(AND(D317&gt;=146,D317&lt;=146.4), D317+0.6, IF(AND(D317&gt;=146.6,D317&lt;=146.999999), D317-0.6, IF(AND(D317&gt;=147,D317&lt;=147.4), D317+0.6, IF(AND(D317&gt;=147.6,D317&lt;=148), D317-0.6, IF(AND(D317&gt;=442,D317&lt;=445), D317+5, D317)))))), "")</f>
        <v>147.675</v>
      </c>
      <c r="H317" s="30" t="str">
        <f t="shared" si="67"/>
        <v>W</v>
      </c>
      <c r="I317" s="34">
        <v>100.0</v>
      </c>
      <c r="J317" s="35" t="s">
        <v>21</v>
      </c>
      <c r="K317" s="30" t="s">
        <v>623</v>
      </c>
      <c r="L317" s="30" t="s">
        <v>628</v>
      </c>
      <c r="M317" s="30"/>
    </row>
    <row r="318">
      <c r="A318" s="29"/>
      <c r="B318" s="30" t="s">
        <v>43</v>
      </c>
      <c r="C318" s="31" t="s">
        <v>629</v>
      </c>
      <c r="D318" s="32">
        <v>147.075</v>
      </c>
      <c r="E318" s="30" t="s">
        <v>20</v>
      </c>
      <c r="F318" s="32"/>
      <c r="G318" s="32">
        <v>147.075</v>
      </c>
      <c r="H318" s="30" t="str">
        <f t="shared" si="67"/>
        <v>W</v>
      </c>
      <c r="I318" s="34">
        <v>100.0</v>
      </c>
      <c r="J318" s="35" t="s">
        <v>21</v>
      </c>
      <c r="L318" s="30" t="s">
        <v>626</v>
      </c>
      <c r="M318" s="30"/>
    </row>
    <row r="319">
      <c r="A319" s="29"/>
      <c r="B319" s="30" t="s">
        <v>43</v>
      </c>
      <c r="C319" s="31" t="s">
        <v>630</v>
      </c>
      <c r="D319" s="32">
        <v>146.52</v>
      </c>
      <c r="E319" s="30" t="s">
        <v>20</v>
      </c>
      <c r="F319" s="32"/>
      <c r="G319" s="33">
        <f t="shared" ref="G319:G328" si="68">IF(D319, IF(AND(D319&gt;=145.1,D319&lt;=145.5), D319-0.6, IF(AND(D319&gt;=146,D319&lt;=146.4), D319+0.6, IF(AND(D319&gt;=146.6,D319&lt;=146.999999), D319-0.6, IF(AND(D319&gt;=147,D319&lt;=147.4), D319+0.6, IF(AND(D319&gt;=147.6,D319&lt;=148), D319-0.6, IF(AND(D319&gt;=442,D319&lt;=445), D319+5, D319)))))), "")</f>
        <v>146.52</v>
      </c>
      <c r="H319" s="30" t="s">
        <v>20</v>
      </c>
      <c r="I319" s="34"/>
      <c r="J319" s="35" t="s">
        <v>21</v>
      </c>
      <c r="K319" s="30"/>
      <c r="L319" s="30" t="s">
        <v>631</v>
      </c>
      <c r="M319" s="30"/>
    </row>
    <row r="320">
      <c r="A320" s="29"/>
      <c r="B320" s="30" t="s">
        <v>40</v>
      </c>
      <c r="C320" s="31" t="s">
        <v>632</v>
      </c>
      <c r="D320" s="32">
        <v>446.0</v>
      </c>
      <c r="E320" s="30" t="s">
        <v>20</v>
      </c>
      <c r="F320" s="32"/>
      <c r="G320" s="33">
        <f t="shared" si="68"/>
        <v>446</v>
      </c>
      <c r="H320" s="30" t="s">
        <v>20</v>
      </c>
      <c r="I320" s="34"/>
      <c r="J320" s="35" t="s">
        <v>21</v>
      </c>
      <c r="K320" s="30"/>
      <c r="L320" s="30" t="s">
        <v>633</v>
      </c>
      <c r="M320" s="30"/>
    </row>
    <row r="321">
      <c r="A321" s="29"/>
      <c r="B321" s="30" t="s">
        <v>43</v>
      </c>
      <c r="C321" s="31" t="s">
        <v>634</v>
      </c>
      <c r="D321" s="32">
        <v>146.42</v>
      </c>
      <c r="E321" s="30" t="s">
        <v>20</v>
      </c>
      <c r="F321" s="32"/>
      <c r="G321" s="33">
        <f t="shared" si="68"/>
        <v>146.42</v>
      </c>
      <c r="H321" s="30" t="s">
        <v>20</v>
      </c>
      <c r="I321" s="34"/>
      <c r="J321" s="35" t="s">
        <v>21</v>
      </c>
      <c r="K321" s="30"/>
      <c r="L321" s="30" t="s">
        <v>635</v>
      </c>
      <c r="M321" s="30"/>
    </row>
    <row r="322">
      <c r="A322" s="29"/>
      <c r="B322" s="30" t="s">
        <v>43</v>
      </c>
      <c r="C322" s="31" t="s">
        <v>636</v>
      </c>
      <c r="D322" s="32">
        <v>146.43</v>
      </c>
      <c r="E322" s="30" t="s">
        <v>20</v>
      </c>
      <c r="F322" s="32"/>
      <c r="G322" s="33">
        <f t="shared" si="68"/>
        <v>146.43</v>
      </c>
      <c r="H322" s="30" t="s">
        <v>20</v>
      </c>
      <c r="I322" s="34"/>
      <c r="J322" s="35" t="s">
        <v>21</v>
      </c>
      <c r="K322" s="30"/>
      <c r="L322" s="30" t="s">
        <v>637</v>
      </c>
      <c r="M322" s="30"/>
    </row>
    <row r="323">
      <c r="A323" s="29"/>
      <c r="B323" s="30" t="s">
        <v>43</v>
      </c>
      <c r="C323" s="31" t="s">
        <v>638</v>
      </c>
      <c r="D323" s="32">
        <v>146.55</v>
      </c>
      <c r="E323" s="30" t="s">
        <v>20</v>
      </c>
      <c r="F323" s="32"/>
      <c r="G323" s="33">
        <f t="shared" si="68"/>
        <v>146.55</v>
      </c>
      <c r="H323" s="30" t="s">
        <v>20</v>
      </c>
      <c r="I323" s="34"/>
      <c r="J323" s="35" t="s">
        <v>21</v>
      </c>
      <c r="K323" s="30"/>
      <c r="L323" s="30" t="s">
        <v>639</v>
      </c>
      <c r="M323" s="30"/>
    </row>
    <row r="324">
      <c r="A324" s="29"/>
      <c r="B324" s="30" t="s">
        <v>43</v>
      </c>
      <c r="C324" s="31" t="s">
        <v>640</v>
      </c>
      <c r="D324" s="32">
        <v>146.58</v>
      </c>
      <c r="E324" s="30" t="s">
        <v>20</v>
      </c>
      <c r="F324" s="32"/>
      <c r="G324" s="33">
        <f t="shared" si="68"/>
        <v>146.58</v>
      </c>
      <c r="H324" s="30" t="s">
        <v>20</v>
      </c>
      <c r="I324" s="34"/>
      <c r="J324" s="35" t="s">
        <v>21</v>
      </c>
      <c r="K324" s="30"/>
      <c r="L324" s="30" t="s">
        <v>641</v>
      </c>
      <c r="M324" s="30"/>
    </row>
    <row r="325">
      <c r="A325" s="29"/>
      <c r="B325" s="30" t="s">
        <v>40</v>
      </c>
      <c r="C325" s="31" t="s">
        <v>642</v>
      </c>
      <c r="D325" s="32">
        <v>446.1</v>
      </c>
      <c r="E325" s="30" t="s">
        <v>20</v>
      </c>
      <c r="F325" s="32"/>
      <c r="G325" s="33">
        <f t="shared" si="68"/>
        <v>446.1</v>
      </c>
      <c r="H325" s="30" t="s">
        <v>20</v>
      </c>
      <c r="I325" s="34"/>
      <c r="J325" s="35" t="s">
        <v>21</v>
      </c>
      <c r="K325" s="30"/>
      <c r="L325" s="30" t="s">
        <v>643</v>
      </c>
      <c r="M325" s="30"/>
    </row>
    <row r="326">
      <c r="A326" s="29"/>
      <c r="B326" s="30" t="s">
        <v>40</v>
      </c>
      <c r="C326" s="31" t="s">
        <v>644</v>
      </c>
      <c r="D326" s="32">
        <v>446.2</v>
      </c>
      <c r="E326" s="30" t="s">
        <v>20</v>
      </c>
      <c r="F326" s="32"/>
      <c r="G326" s="33">
        <f t="shared" si="68"/>
        <v>446.2</v>
      </c>
      <c r="H326" s="30" t="s">
        <v>20</v>
      </c>
      <c r="I326" s="34"/>
      <c r="J326" s="35" t="s">
        <v>21</v>
      </c>
      <c r="K326" s="30"/>
      <c r="L326" s="30" t="s">
        <v>645</v>
      </c>
      <c r="M326" s="30"/>
    </row>
    <row r="327">
      <c r="A327" s="29"/>
      <c r="B327" s="30" t="s">
        <v>40</v>
      </c>
      <c r="C327" s="31" t="s">
        <v>646</v>
      </c>
      <c r="D327" s="32">
        <v>446.3</v>
      </c>
      <c r="E327" s="30" t="s">
        <v>20</v>
      </c>
      <c r="F327" s="32"/>
      <c r="G327" s="33">
        <f t="shared" si="68"/>
        <v>446.3</v>
      </c>
      <c r="H327" s="30" t="s">
        <v>20</v>
      </c>
      <c r="I327" s="34"/>
      <c r="J327" s="35" t="s">
        <v>21</v>
      </c>
      <c r="K327" s="30"/>
      <c r="L327" s="30" t="s">
        <v>647</v>
      </c>
      <c r="M327" s="30"/>
    </row>
    <row r="328">
      <c r="A328" s="29"/>
      <c r="B328" s="30" t="s">
        <v>40</v>
      </c>
      <c r="C328" s="31" t="s">
        <v>648</v>
      </c>
      <c r="D328" s="32">
        <v>446.4</v>
      </c>
      <c r="E328" s="30" t="s">
        <v>20</v>
      </c>
      <c r="F328" s="32"/>
      <c r="G328" s="33">
        <f t="shared" si="68"/>
        <v>446.4</v>
      </c>
      <c r="H328" s="30" t="s">
        <v>20</v>
      </c>
      <c r="I328" s="34"/>
      <c r="J328" s="35" t="s">
        <v>232</v>
      </c>
      <c r="K328" s="30"/>
      <c r="L328" s="30" t="s">
        <v>649</v>
      </c>
      <c r="M328" s="30"/>
    </row>
    <row r="329">
      <c r="A329" s="29"/>
      <c r="B329" s="30" t="s">
        <v>43</v>
      </c>
      <c r="C329" s="31" t="s">
        <v>650</v>
      </c>
      <c r="D329" s="32">
        <v>147.455</v>
      </c>
      <c r="E329" s="30" t="s">
        <v>20</v>
      </c>
      <c r="F329" s="32">
        <v>100.0</v>
      </c>
      <c r="G329" s="32">
        <v>147.455</v>
      </c>
      <c r="H329" s="30" t="s">
        <v>20</v>
      </c>
      <c r="I329" s="34">
        <v>100.0</v>
      </c>
      <c r="J329" s="35" t="s">
        <v>21</v>
      </c>
      <c r="K329" s="30"/>
      <c r="L329" s="30" t="s">
        <v>651</v>
      </c>
      <c r="M329" s="30"/>
    </row>
    <row r="330">
      <c r="A330" s="29"/>
      <c r="B330" s="30" t="s">
        <v>40</v>
      </c>
      <c r="C330" s="31" t="s">
        <v>652</v>
      </c>
      <c r="D330" s="32">
        <v>446.455</v>
      </c>
      <c r="E330" s="30" t="s">
        <v>20</v>
      </c>
      <c r="F330" s="32">
        <v>100.0</v>
      </c>
      <c r="G330" s="32">
        <v>446.455</v>
      </c>
      <c r="H330" s="30" t="s">
        <v>20</v>
      </c>
      <c r="I330" s="34">
        <v>100.0</v>
      </c>
      <c r="J330" s="35" t="s">
        <v>21</v>
      </c>
      <c r="K330" s="30"/>
      <c r="L330" s="30" t="s">
        <v>651</v>
      </c>
      <c r="M330" s="30"/>
    </row>
    <row r="331">
      <c r="A331" s="20">
        <v>63.0</v>
      </c>
      <c r="B331" s="21" t="s">
        <v>653</v>
      </c>
      <c r="C331" s="22"/>
      <c r="D331" s="23"/>
      <c r="E331" s="24"/>
      <c r="F331" s="24"/>
      <c r="G331" s="25"/>
      <c r="H331" s="26"/>
      <c r="I331" s="27"/>
      <c r="J331" s="28"/>
      <c r="K331" s="26"/>
      <c r="L331" s="26"/>
      <c r="M331" s="26"/>
    </row>
    <row r="332">
      <c r="A332" s="29"/>
      <c r="B332" s="30" t="s">
        <v>18</v>
      </c>
      <c r="C332" s="31" t="s">
        <v>654</v>
      </c>
      <c r="D332" s="32">
        <v>147.135</v>
      </c>
      <c r="E332" s="30" t="s">
        <v>20</v>
      </c>
      <c r="F332" s="32"/>
      <c r="G332" s="32">
        <v>147.735</v>
      </c>
      <c r="H332" s="30" t="s">
        <v>20</v>
      </c>
      <c r="I332" s="34">
        <v>141.3</v>
      </c>
      <c r="J332" s="35" t="s">
        <v>21</v>
      </c>
      <c r="K332" s="30" t="s">
        <v>655</v>
      </c>
      <c r="L332" s="30" t="s">
        <v>656</v>
      </c>
      <c r="M332" s="30"/>
    </row>
    <row r="333">
      <c r="A333" s="29"/>
      <c r="B333" s="30" t="s">
        <v>29</v>
      </c>
      <c r="C333" s="31" t="s">
        <v>657</v>
      </c>
      <c r="D333" s="32">
        <v>442.275</v>
      </c>
      <c r="E333" s="30" t="s">
        <v>20</v>
      </c>
      <c r="F333" s="32"/>
      <c r="G333" s="32">
        <v>447.275</v>
      </c>
      <c r="H333" s="30" t="s">
        <v>20</v>
      </c>
      <c r="I333" s="34">
        <v>141.4</v>
      </c>
      <c r="J333" s="35" t="s">
        <v>21</v>
      </c>
      <c r="K333" s="30" t="s">
        <v>655</v>
      </c>
      <c r="M333" s="30"/>
    </row>
    <row r="334">
      <c r="A334" s="20">
        <v>64.0</v>
      </c>
      <c r="B334" s="21" t="s">
        <v>658</v>
      </c>
      <c r="C334" s="22"/>
      <c r="D334" s="23"/>
      <c r="E334" s="24"/>
      <c r="F334" s="24"/>
      <c r="G334" s="25"/>
      <c r="H334" s="26"/>
      <c r="I334" s="27"/>
      <c r="J334" s="28"/>
      <c r="K334" s="26"/>
      <c r="L334" s="26"/>
      <c r="M334" s="26"/>
    </row>
    <row r="335">
      <c r="A335" s="20">
        <v>65.0</v>
      </c>
      <c r="B335" s="21" t="s">
        <v>659</v>
      </c>
      <c r="C335" s="22"/>
      <c r="D335" s="23"/>
      <c r="E335" s="24"/>
      <c r="F335" s="24"/>
      <c r="G335" s="25"/>
      <c r="H335" s="26"/>
      <c r="I335" s="27"/>
      <c r="J335" s="28"/>
      <c r="K335" s="26"/>
      <c r="L335" s="26"/>
      <c r="M335" s="26"/>
    </row>
    <row r="336">
      <c r="A336" s="20">
        <v>66.0</v>
      </c>
      <c r="B336" s="21" t="s">
        <v>660</v>
      </c>
      <c r="C336" s="22"/>
      <c r="D336" s="23"/>
      <c r="E336" s="24"/>
      <c r="F336" s="24"/>
      <c r="G336" s="25"/>
      <c r="H336" s="26"/>
      <c r="I336" s="27"/>
      <c r="J336" s="28"/>
      <c r="K336" s="26"/>
      <c r="L336" s="26"/>
      <c r="M336" s="26"/>
    </row>
    <row r="337">
      <c r="A337" s="20">
        <v>67.0</v>
      </c>
      <c r="B337" s="21" t="s">
        <v>661</v>
      </c>
      <c r="C337" s="22"/>
      <c r="D337" s="23"/>
      <c r="E337" s="24"/>
      <c r="F337" s="24"/>
      <c r="G337" s="25"/>
      <c r="H337" s="26"/>
      <c r="I337" s="27"/>
      <c r="J337" s="28"/>
      <c r="K337" s="26"/>
      <c r="L337" s="26"/>
      <c r="M337" s="26"/>
    </row>
    <row r="338">
      <c r="A338" s="29"/>
      <c r="B338" s="30" t="s">
        <v>18</v>
      </c>
      <c r="C338" s="31" t="s">
        <v>662</v>
      </c>
      <c r="D338" s="36">
        <v>146.895</v>
      </c>
      <c r="E338" t="str">
        <f>IF(D338, "W", "")</f>
        <v>W</v>
      </c>
      <c r="G338" s="33">
        <f>IF(D338, IF(AND(D338&gt;=145.1,D338&lt;=145.5), D338-0.6, IF(AND(D338&gt;=146,D338&lt;=146.4), D338+0.6, IF(AND(D338&gt;=146.6,D338&lt;=146.999999), D338-0.6, IF(AND(D338&gt;=147,D338&lt;=147.4), D338+0.6, IF(AND(D338&gt;=147.6,D338&lt;=148), D338-0.6, IF(AND(D338&gt;=442,D338&lt;=445), D338+5, D338)))))), "")</f>
        <v>146.295</v>
      </c>
      <c r="H338" s="30" t="str">
        <f>IF(G338, "W", "")</f>
        <v>W</v>
      </c>
      <c r="I338" s="34">
        <v>110.9</v>
      </c>
      <c r="J338" s="35" t="s">
        <v>21</v>
      </c>
      <c r="K338" s="30" t="s">
        <v>663</v>
      </c>
      <c r="L338" s="30" t="s">
        <v>664</v>
      </c>
      <c r="M338" s="30"/>
    </row>
    <row r="339">
      <c r="A339" s="29"/>
      <c r="B339" s="30" t="s">
        <v>18</v>
      </c>
      <c r="C339" s="31" t="s">
        <v>665</v>
      </c>
      <c r="D339" s="36">
        <v>145.39</v>
      </c>
      <c r="E339" s="30" t="s">
        <v>20</v>
      </c>
      <c r="G339" s="32">
        <v>144.79</v>
      </c>
      <c r="H339" s="30" t="s">
        <v>20</v>
      </c>
      <c r="I339" s="34"/>
      <c r="J339" s="35" t="s">
        <v>21</v>
      </c>
      <c r="K339" s="30"/>
      <c r="L339" s="30" t="s">
        <v>407</v>
      </c>
      <c r="M339" s="30"/>
    </row>
    <row r="340">
      <c r="A340" s="29"/>
      <c r="B340" s="30" t="s">
        <v>29</v>
      </c>
      <c r="C340" s="31" t="s">
        <v>666</v>
      </c>
      <c r="D340" s="36">
        <v>442.875</v>
      </c>
      <c r="E340" s="30" t="s">
        <v>20</v>
      </c>
      <c r="G340" s="32">
        <v>447.875</v>
      </c>
      <c r="H340" s="30" t="s">
        <v>20</v>
      </c>
      <c r="I340" s="34"/>
      <c r="J340" s="35" t="s">
        <v>21</v>
      </c>
      <c r="K340" s="30"/>
      <c r="L340" s="30" t="s">
        <v>409</v>
      </c>
      <c r="M340" s="30"/>
    </row>
    <row r="341">
      <c r="A341" s="20">
        <v>68.0</v>
      </c>
      <c r="B341" s="21" t="s">
        <v>667</v>
      </c>
      <c r="C341" s="22"/>
      <c r="D341" s="23"/>
      <c r="E341" s="24"/>
      <c r="F341" s="24"/>
      <c r="G341" s="25"/>
      <c r="H341" s="26"/>
      <c r="I341" s="27"/>
      <c r="J341" s="28"/>
      <c r="K341" s="26"/>
      <c r="L341" s="26"/>
      <c r="M341" s="26"/>
    </row>
    <row r="342">
      <c r="A342" s="29"/>
      <c r="B342" s="30" t="s">
        <v>18</v>
      </c>
      <c r="C342" s="31" t="s">
        <v>668</v>
      </c>
      <c r="D342" s="36">
        <v>145.47</v>
      </c>
      <c r="E342" s="30" t="s">
        <v>20</v>
      </c>
      <c r="G342" s="33">
        <f t="shared" ref="G342:G343" si="69">IF(D342, IF(AND(D342&gt;=145.1,D342&lt;=145.5), D342-0.6, IF(AND(D342&gt;=146,D342&lt;=146.4), D342+0.6, IF(AND(D342&gt;=146.6,D342&lt;=146.999999), D342-0.6, IF(AND(D342&gt;=147,D342&lt;=147.4), D342+0.6, IF(AND(D342&gt;=147.6,D342&lt;=148), D342-0.6, IF(AND(D342&gt;=442,D342&lt;=445), D342+5, D342)))))), "")</f>
        <v>144.87</v>
      </c>
      <c r="H342" s="30" t="s">
        <v>20</v>
      </c>
      <c r="I342" s="34">
        <v>100.0</v>
      </c>
      <c r="J342" s="35" t="s">
        <v>62</v>
      </c>
      <c r="K342" s="30" t="s">
        <v>669</v>
      </c>
      <c r="L342" s="30" t="s">
        <v>670</v>
      </c>
      <c r="M342" s="30"/>
    </row>
    <row r="343">
      <c r="A343" s="29"/>
      <c r="B343" s="30" t="s">
        <v>29</v>
      </c>
      <c r="C343" s="31" t="s">
        <v>671</v>
      </c>
      <c r="D343" s="36">
        <v>442.9</v>
      </c>
      <c r="E343" s="30" t="s">
        <v>20</v>
      </c>
      <c r="G343" s="33">
        <f t="shared" si="69"/>
        <v>447.9</v>
      </c>
      <c r="H343" s="30" t="s">
        <v>20</v>
      </c>
      <c r="I343" s="34">
        <v>100.0</v>
      </c>
      <c r="J343" s="35" t="s">
        <v>62</v>
      </c>
      <c r="K343" s="30" t="s">
        <v>669</v>
      </c>
      <c r="L343" s="30" t="s">
        <v>670</v>
      </c>
      <c r="M343" s="30"/>
    </row>
    <row r="344">
      <c r="A344" s="29"/>
      <c r="B344" s="30" t="s">
        <v>43</v>
      </c>
      <c r="C344" s="31" t="s">
        <v>672</v>
      </c>
      <c r="D344" s="36">
        <v>145.47</v>
      </c>
      <c r="E344" s="30" t="s">
        <v>20</v>
      </c>
      <c r="G344" s="32">
        <v>145.47</v>
      </c>
      <c r="H344" s="30" t="s">
        <v>20</v>
      </c>
      <c r="I344" s="34">
        <v>100.0</v>
      </c>
      <c r="J344" s="35" t="s">
        <v>21</v>
      </c>
      <c r="K344" s="30"/>
      <c r="L344" s="30" t="s">
        <v>673</v>
      </c>
      <c r="M344" s="30"/>
    </row>
    <row r="345">
      <c r="A345" s="29"/>
      <c r="B345" s="30" t="s">
        <v>40</v>
      </c>
      <c r="C345" s="31" t="s">
        <v>674</v>
      </c>
      <c r="D345" s="36">
        <v>442.9</v>
      </c>
      <c r="E345" s="30" t="s">
        <v>20</v>
      </c>
      <c r="G345" s="32">
        <v>442.9</v>
      </c>
      <c r="H345" s="30" t="s">
        <v>20</v>
      </c>
      <c r="I345" s="34">
        <v>100.0</v>
      </c>
      <c r="J345" s="35" t="s">
        <v>21</v>
      </c>
      <c r="L345" s="30" t="s">
        <v>673</v>
      </c>
      <c r="M345" s="30"/>
    </row>
    <row r="346">
      <c r="A346" s="29"/>
      <c r="B346" s="30" t="s">
        <v>43</v>
      </c>
      <c r="C346" s="31" t="s">
        <v>675</v>
      </c>
      <c r="D346" s="36">
        <v>147.51</v>
      </c>
      <c r="E346" s="30" t="s">
        <v>20</v>
      </c>
      <c r="G346" s="33">
        <f>IF(D346, IF(AND(D346&gt;=145.1,D346&lt;=145.5), D346-0.6, IF(AND(D346&gt;=146,D346&lt;=146.4), D346+0.6, IF(AND(D346&gt;=146.6,D346&lt;=146.999999), D346-0.6, IF(AND(D346&gt;=147,D346&lt;=147.4), D346+0.6, IF(AND(D346&gt;=147.6,D346&lt;=148), D346-0.6, IF(AND(D346&gt;=442,D346&lt;=445), D346+5, D346)))))), "")</f>
        <v>147.51</v>
      </c>
      <c r="H346" s="30" t="s">
        <v>20</v>
      </c>
      <c r="I346" s="34">
        <v>100.0</v>
      </c>
      <c r="J346" s="35" t="s">
        <v>21</v>
      </c>
      <c r="K346" s="30"/>
      <c r="L346" s="30" t="s">
        <v>676</v>
      </c>
      <c r="M346" s="30"/>
    </row>
    <row r="347">
      <c r="A347" s="20">
        <v>69.0</v>
      </c>
      <c r="B347" s="21" t="s">
        <v>677</v>
      </c>
      <c r="C347" s="22"/>
      <c r="D347" s="23"/>
      <c r="E347" s="24"/>
      <c r="F347" s="24"/>
      <c r="G347" s="25"/>
      <c r="H347" s="26"/>
      <c r="I347" s="27"/>
      <c r="J347" s="28"/>
      <c r="K347" s="26"/>
      <c r="L347" s="26"/>
      <c r="M347" s="26"/>
    </row>
    <row r="348">
      <c r="A348" s="20">
        <v>70.0</v>
      </c>
      <c r="B348" s="21" t="s">
        <v>678</v>
      </c>
      <c r="C348" s="22"/>
      <c r="D348" s="23"/>
      <c r="E348" s="24"/>
      <c r="F348" s="24"/>
      <c r="G348" s="25"/>
      <c r="H348" s="26"/>
      <c r="I348" s="27"/>
      <c r="J348" s="28"/>
      <c r="K348" s="26"/>
      <c r="L348" s="26"/>
      <c r="M348" s="26"/>
    </row>
    <row r="349">
      <c r="A349" s="29"/>
      <c r="B349" s="30" t="s">
        <v>18</v>
      </c>
      <c r="C349" s="31" t="s">
        <v>679</v>
      </c>
      <c r="D349" s="36">
        <v>146.94</v>
      </c>
      <c r="E349" t="str">
        <f t="shared" ref="E349:E350" si="70">IF(D349, "W", "")</f>
        <v>W</v>
      </c>
      <c r="G349" s="33">
        <f t="shared" ref="G349:G350" si="71">IF(D349, IF(AND(D349&gt;=145.1,D349&lt;=145.5), D349-0.6, IF(AND(D349&gt;=146,D349&lt;=146.4), D349+0.6, IF(AND(D349&gt;=146.6,D349&lt;=146.999999), D349-0.6, IF(AND(D349&gt;=147,D349&lt;=147.4), D349+0.6, IF(AND(D349&gt;=147.6,D349&lt;=148), D349-0.6, IF(AND(D349&gt;=442,D349&lt;=445), D349+5, D349)))))), "")</f>
        <v>146.34</v>
      </c>
      <c r="H349" s="30" t="str">
        <f t="shared" ref="H349:H350" si="72">IF(G349, "W", "")</f>
        <v>W</v>
      </c>
      <c r="I349" s="34">
        <v>71.9</v>
      </c>
      <c r="J349" s="35" t="s">
        <v>21</v>
      </c>
      <c r="K349" s="30" t="s">
        <v>680</v>
      </c>
      <c r="L349" s="30" t="s">
        <v>681</v>
      </c>
      <c r="M349" s="30"/>
    </row>
    <row r="350">
      <c r="A350" s="29"/>
      <c r="B350" s="30" t="s">
        <v>29</v>
      </c>
      <c r="C350" s="31" t="s">
        <v>682</v>
      </c>
      <c r="D350" s="36">
        <v>443.075</v>
      </c>
      <c r="E350" t="str">
        <f t="shared" si="70"/>
        <v>W</v>
      </c>
      <c r="G350" s="33">
        <f t="shared" si="71"/>
        <v>448.075</v>
      </c>
      <c r="H350" s="30" t="str">
        <f t="shared" si="72"/>
        <v>W</v>
      </c>
      <c r="I350" s="34">
        <v>151.4</v>
      </c>
      <c r="J350" s="35" t="s">
        <v>21</v>
      </c>
      <c r="K350" s="30" t="s">
        <v>31</v>
      </c>
      <c r="L350" s="30" t="s">
        <v>683</v>
      </c>
      <c r="M350" s="30"/>
    </row>
    <row r="351">
      <c r="A351" s="29"/>
      <c r="B351" s="30" t="s">
        <v>18</v>
      </c>
      <c r="C351" s="31" t="s">
        <v>684</v>
      </c>
      <c r="D351" s="36">
        <v>147.36</v>
      </c>
      <c r="E351" s="30" t="s">
        <v>20</v>
      </c>
      <c r="G351" s="32">
        <v>147.96</v>
      </c>
      <c r="H351" s="30" t="s">
        <v>20</v>
      </c>
      <c r="I351" s="34">
        <v>71.9</v>
      </c>
      <c r="J351" s="35" t="s">
        <v>21</v>
      </c>
      <c r="K351" s="30"/>
      <c r="L351" s="30" t="s">
        <v>409</v>
      </c>
      <c r="M351" s="30"/>
    </row>
    <row r="352">
      <c r="A352" s="20">
        <v>71.0</v>
      </c>
      <c r="B352" s="21" t="s">
        <v>685</v>
      </c>
      <c r="C352" s="22"/>
      <c r="D352" s="26"/>
      <c r="E352" s="26"/>
      <c r="F352" s="26"/>
      <c r="G352" s="64"/>
      <c r="H352" s="26"/>
      <c r="I352" s="27"/>
      <c r="J352" s="26"/>
      <c r="K352" s="26"/>
      <c r="L352" s="26"/>
      <c r="M352" s="26"/>
    </row>
    <row r="353">
      <c r="A353" s="20">
        <v>72.0</v>
      </c>
      <c r="B353" s="21" t="s">
        <v>686</v>
      </c>
      <c r="C353" s="22"/>
      <c r="D353" s="26"/>
      <c r="E353" s="26"/>
      <c r="F353" s="26"/>
      <c r="G353" s="64"/>
      <c r="H353" s="26"/>
      <c r="I353" s="27"/>
      <c r="J353" s="26"/>
      <c r="K353" s="26"/>
      <c r="L353" s="26"/>
      <c r="M353" s="26"/>
    </row>
    <row r="354">
      <c r="A354" s="29"/>
      <c r="B354" s="30" t="s">
        <v>18</v>
      </c>
      <c r="C354" s="31" t="s">
        <v>687</v>
      </c>
      <c r="D354" s="36">
        <v>145.49</v>
      </c>
      <c r="E354" s="30" t="s">
        <v>20</v>
      </c>
      <c r="F354" s="30">
        <v>107.2</v>
      </c>
      <c r="G354" s="33">
        <f t="shared" ref="G354:G361" si="73">IF(D354, IF(AND(D354&gt;=145.1,D354&lt;=145.5), D354-0.6, IF(AND(D354&gt;=146,D354&lt;=146.4), D354+0.6, IF(AND(D354&gt;=146.6,D354&lt;=146.999999), D354-0.6, IF(AND(D354&gt;=147,D354&lt;=147.4), D354+0.6, IF(AND(D354&gt;=147.6,D354&lt;=148), D354-0.6, IF(AND(D354&gt;=442,D354&lt;=445), D354+5, D354)))))), "")</f>
        <v>144.89</v>
      </c>
      <c r="H354" s="30" t="str">
        <f t="shared" ref="H354:H356" si="74">E354</f>
        <v>W</v>
      </c>
      <c r="I354" s="34">
        <v>107.2</v>
      </c>
      <c r="J354" s="35" t="s">
        <v>21</v>
      </c>
      <c r="K354" s="30" t="s">
        <v>688</v>
      </c>
      <c r="L354" s="30" t="s">
        <v>689</v>
      </c>
      <c r="M354" s="30"/>
    </row>
    <row r="355">
      <c r="A355" s="29"/>
      <c r="B355" s="30" t="s">
        <v>29</v>
      </c>
      <c r="C355" s="31" t="s">
        <v>690</v>
      </c>
      <c r="D355" s="36">
        <v>443.45</v>
      </c>
      <c r="E355" s="30" t="s">
        <v>20</v>
      </c>
      <c r="G355" s="33">
        <f t="shared" si="73"/>
        <v>448.45</v>
      </c>
      <c r="H355" s="30" t="str">
        <f t="shared" si="74"/>
        <v>W</v>
      </c>
      <c r="I355" s="34"/>
      <c r="J355" s="35" t="s">
        <v>21</v>
      </c>
      <c r="K355" s="30" t="s">
        <v>691</v>
      </c>
      <c r="L355" s="30" t="s">
        <v>692</v>
      </c>
      <c r="M355" s="30"/>
    </row>
    <row r="356">
      <c r="A356" s="29"/>
      <c r="B356" s="30" t="s">
        <v>18</v>
      </c>
      <c r="C356" s="31" t="s">
        <v>693</v>
      </c>
      <c r="D356" s="36">
        <v>145.25</v>
      </c>
      <c r="E356" s="30" t="s">
        <v>20</v>
      </c>
      <c r="F356" s="30">
        <v>186.2</v>
      </c>
      <c r="G356" s="33">
        <f t="shared" si="73"/>
        <v>144.65</v>
      </c>
      <c r="H356" s="30" t="str">
        <f t="shared" si="74"/>
        <v>W</v>
      </c>
      <c r="I356" s="34">
        <v>186.2</v>
      </c>
      <c r="J356" s="35" t="s">
        <v>21</v>
      </c>
      <c r="K356" s="30" t="s">
        <v>694</v>
      </c>
      <c r="L356" s="30" t="s">
        <v>695</v>
      </c>
      <c r="M356" s="30"/>
    </row>
    <row r="357">
      <c r="A357" s="29"/>
      <c r="B357" s="30" t="s">
        <v>18</v>
      </c>
      <c r="C357" s="31" t="s">
        <v>696</v>
      </c>
      <c r="D357" s="36">
        <v>145.35</v>
      </c>
      <c r="E357" s="30" t="s">
        <v>20</v>
      </c>
      <c r="F357" s="30">
        <v>110.9</v>
      </c>
      <c r="G357" s="33">
        <f t="shared" si="73"/>
        <v>144.75</v>
      </c>
      <c r="H357" s="30" t="s">
        <v>20</v>
      </c>
      <c r="I357" s="34">
        <v>110.9</v>
      </c>
      <c r="J357" s="35" t="s">
        <v>21</v>
      </c>
      <c r="K357" s="30" t="s">
        <v>697</v>
      </c>
      <c r="L357" s="30" t="s">
        <v>698</v>
      </c>
      <c r="M357" s="30"/>
    </row>
    <row r="358">
      <c r="A358" s="29"/>
      <c r="B358" s="30" t="s">
        <v>29</v>
      </c>
      <c r="C358" s="31" t="s">
        <v>699</v>
      </c>
      <c r="D358" s="36">
        <v>442.0625</v>
      </c>
      <c r="E358" s="30" t="s">
        <v>75</v>
      </c>
      <c r="G358" s="33">
        <f t="shared" si="73"/>
        <v>447.0625</v>
      </c>
      <c r="H358" s="30" t="s">
        <v>75</v>
      </c>
      <c r="I358" s="34" t="s">
        <v>594</v>
      </c>
      <c r="J358" s="35" t="s">
        <v>38</v>
      </c>
      <c r="K358" s="30" t="s">
        <v>688</v>
      </c>
      <c r="L358" s="30" t="s">
        <v>700</v>
      </c>
      <c r="M358" s="30"/>
    </row>
    <row r="359">
      <c r="A359" s="29"/>
      <c r="B359" s="30" t="s">
        <v>29</v>
      </c>
      <c r="C359" s="31" t="s">
        <v>701</v>
      </c>
      <c r="D359" s="36">
        <v>442.625</v>
      </c>
      <c r="E359" s="30" t="s">
        <v>20</v>
      </c>
      <c r="F359" s="30">
        <v>110.9</v>
      </c>
      <c r="G359" s="33">
        <f t="shared" si="73"/>
        <v>447.625</v>
      </c>
      <c r="H359" s="30" t="s">
        <v>20</v>
      </c>
      <c r="I359" s="34">
        <v>110.9</v>
      </c>
      <c r="J359" s="35" t="s">
        <v>21</v>
      </c>
      <c r="K359" s="30" t="s">
        <v>697</v>
      </c>
      <c r="L359" s="30" t="s">
        <v>702</v>
      </c>
      <c r="M359" s="30"/>
    </row>
    <row r="360">
      <c r="A360" s="29"/>
      <c r="B360" s="30" t="s">
        <v>29</v>
      </c>
      <c r="C360" s="31" t="s">
        <v>703</v>
      </c>
      <c r="D360" s="36">
        <v>443.0</v>
      </c>
      <c r="E360" s="30" t="s">
        <v>75</v>
      </c>
      <c r="G360" s="33">
        <f t="shared" si="73"/>
        <v>448</v>
      </c>
      <c r="H360" s="30" t="s">
        <v>75</v>
      </c>
      <c r="I360" s="34" t="s">
        <v>594</v>
      </c>
      <c r="J360" s="35" t="s">
        <v>38</v>
      </c>
      <c r="K360" s="30" t="s">
        <v>704</v>
      </c>
      <c r="L360" s="30" t="s">
        <v>705</v>
      </c>
      <c r="M360" s="30"/>
    </row>
    <row r="361">
      <c r="A361" s="29"/>
      <c r="B361" s="30" t="s">
        <v>29</v>
      </c>
      <c r="C361" s="31" t="s">
        <v>706</v>
      </c>
      <c r="D361" s="36">
        <v>444.7625</v>
      </c>
      <c r="E361" s="30" t="s">
        <v>20</v>
      </c>
      <c r="G361" s="33">
        <f t="shared" si="73"/>
        <v>449.7625</v>
      </c>
      <c r="H361" s="30" t="s">
        <v>20</v>
      </c>
      <c r="I361" s="34">
        <v>131.8</v>
      </c>
      <c r="J361" s="35" t="s">
        <v>21</v>
      </c>
      <c r="K361" s="30" t="s">
        <v>707</v>
      </c>
      <c r="L361" s="30" t="s">
        <v>708</v>
      </c>
      <c r="M361" s="30"/>
    </row>
    <row r="362">
      <c r="A362" s="20">
        <v>73.0</v>
      </c>
      <c r="B362" s="21" t="s">
        <v>709</v>
      </c>
      <c r="C362" s="22"/>
      <c r="D362" s="23"/>
      <c r="E362" s="24"/>
      <c r="F362" s="24"/>
      <c r="G362" s="25"/>
      <c r="H362" s="26"/>
      <c r="I362" s="27"/>
      <c r="J362" s="28"/>
      <c r="K362" s="26"/>
      <c r="L362" s="26"/>
      <c r="M362" s="26"/>
    </row>
    <row r="363">
      <c r="A363" s="20">
        <v>74.0</v>
      </c>
      <c r="B363" s="21" t="s">
        <v>710</v>
      </c>
      <c r="C363" s="22"/>
      <c r="D363" s="23"/>
      <c r="E363" s="24"/>
      <c r="F363" s="24"/>
      <c r="G363" s="25"/>
      <c r="H363" s="26"/>
      <c r="I363" s="27"/>
      <c r="J363" s="28"/>
      <c r="K363" s="26"/>
      <c r="L363" s="26"/>
      <c r="M363" s="26"/>
    </row>
    <row r="364">
      <c r="A364" s="75"/>
      <c r="B364" s="78" t="s">
        <v>18</v>
      </c>
      <c r="C364" s="79" t="s">
        <v>711</v>
      </c>
      <c r="D364" s="80">
        <v>145.15</v>
      </c>
      <c r="E364" s="81" t="s">
        <v>20</v>
      </c>
      <c r="F364" s="82"/>
      <c r="G364" s="33">
        <f t="shared" ref="G364:G371" si="75">IF(D364, IF(AND(D364&gt;=145.1,D364&lt;=145.5), D364-0.6, IF(AND(D364&gt;=146,D364&lt;=146.4), D364+0.6, IF(AND(D364&gt;=146.6,D364&lt;=146.999999), D364-0.6, IF(AND(D364&gt;=147,D364&lt;=147.4), D364+0.6, IF(AND(D364&gt;=147.6,D364&lt;=148), D364-0.6, IF(AND(D364&gt;=442,D364&lt;=445), D364+5, D364)))))), "")</f>
        <v>144.55</v>
      </c>
      <c r="H364" s="83" t="s">
        <v>20</v>
      </c>
      <c r="I364" s="84">
        <v>107.2</v>
      </c>
      <c r="J364" s="84" t="s">
        <v>21</v>
      </c>
      <c r="K364" s="78" t="s">
        <v>712</v>
      </c>
      <c r="L364" s="78" t="s">
        <v>713</v>
      </c>
    </row>
    <row r="365">
      <c r="A365" s="75"/>
      <c r="B365" s="78" t="s">
        <v>29</v>
      </c>
      <c r="C365" s="79" t="s">
        <v>714</v>
      </c>
      <c r="D365" s="80">
        <v>442.3</v>
      </c>
      <c r="E365" s="78" t="s">
        <v>20</v>
      </c>
      <c r="F365" s="82"/>
      <c r="G365" s="33">
        <f t="shared" si="75"/>
        <v>447.3</v>
      </c>
      <c r="H365" s="83" t="s">
        <v>20</v>
      </c>
      <c r="I365" s="84">
        <v>107.2</v>
      </c>
      <c r="J365" s="84" t="s">
        <v>21</v>
      </c>
      <c r="K365" s="78" t="s">
        <v>712</v>
      </c>
      <c r="L365" s="78" t="s">
        <v>715</v>
      </c>
    </row>
    <row r="366">
      <c r="A366" s="75"/>
      <c r="B366" s="78" t="s">
        <v>18</v>
      </c>
      <c r="C366" s="79" t="s">
        <v>716</v>
      </c>
      <c r="D366" s="80">
        <v>145.45</v>
      </c>
      <c r="E366" s="78" t="s">
        <v>20</v>
      </c>
      <c r="F366" s="82"/>
      <c r="G366" s="33">
        <f t="shared" si="75"/>
        <v>144.85</v>
      </c>
      <c r="H366" s="83" t="s">
        <v>20</v>
      </c>
      <c r="I366" s="84">
        <v>107.2</v>
      </c>
      <c r="J366" s="84" t="s">
        <v>21</v>
      </c>
      <c r="K366" s="78" t="s">
        <v>717</v>
      </c>
      <c r="L366" s="85" t="s">
        <v>718</v>
      </c>
    </row>
    <row r="367">
      <c r="A367" s="75"/>
      <c r="B367" s="78" t="s">
        <v>18</v>
      </c>
      <c r="C367" s="79" t="s">
        <v>719</v>
      </c>
      <c r="D367" s="80">
        <v>147.255</v>
      </c>
      <c r="E367" s="78" t="s">
        <v>20</v>
      </c>
      <c r="F367" s="82"/>
      <c r="G367" s="33">
        <f t="shared" si="75"/>
        <v>147.855</v>
      </c>
      <c r="H367" s="83" t="s">
        <v>20</v>
      </c>
      <c r="I367" s="84">
        <v>107.2</v>
      </c>
      <c r="J367" s="84" t="s">
        <v>21</v>
      </c>
      <c r="K367" s="78" t="s">
        <v>31</v>
      </c>
      <c r="L367" s="78" t="s">
        <v>720</v>
      </c>
    </row>
    <row r="368">
      <c r="A368" s="75"/>
      <c r="B368" s="78" t="s">
        <v>29</v>
      </c>
      <c r="C368" s="86" t="s">
        <v>721</v>
      </c>
      <c r="D368" s="87">
        <v>444.4375</v>
      </c>
      <c r="E368" s="78" t="s">
        <v>20</v>
      </c>
      <c r="F368" s="82"/>
      <c r="G368" s="33">
        <f t="shared" si="75"/>
        <v>449.4375</v>
      </c>
      <c r="H368" s="83" t="s">
        <v>20</v>
      </c>
      <c r="I368" s="84">
        <v>107.2</v>
      </c>
      <c r="J368" s="84" t="s">
        <v>21</v>
      </c>
      <c r="K368" s="78" t="s">
        <v>31</v>
      </c>
      <c r="L368" s="78" t="s">
        <v>720</v>
      </c>
    </row>
    <row r="369">
      <c r="A369" s="75"/>
      <c r="B369" s="85" t="s">
        <v>29</v>
      </c>
      <c r="C369" s="79" t="s">
        <v>722</v>
      </c>
      <c r="D369" s="80">
        <v>443.8</v>
      </c>
      <c r="E369" s="78" t="s">
        <v>20</v>
      </c>
      <c r="F369" s="82"/>
      <c r="G369" s="33">
        <f t="shared" si="75"/>
        <v>448.8</v>
      </c>
      <c r="H369" s="83" t="s">
        <v>20</v>
      </c>
      <c r="I369" s="84">
        <v>107.2</v>
      </c>
      <c r="J369" s="84" t="s">
        <v>21</v>
      </c>
      <c r="K369" s="85" t="s">
        <v>723</v>
      </c>
      <c r="L369" s="85" t="s">
        <v>724</v>
      </c>
    </row>
    <row r="370">
      <c r="A370" s="75"/>
      <c r="B370" s="85" t="s">
        <v>29</v>
      </c>
      <c r="C370" s="79" t="s">
        <v>725</v>
      </c>
      <c r="D370" s="80">
        <v>444.825</v>
      </c>
      <c r="E370" s="78" t="s">
        <v>20</v>
      </c>
      <c r="F370" s="82"/>
      <c r="G370" s="33">
        <f t="shared" si="75"/>
        <v>449.825</v>
      </c>
      <c r="H370" s="83" t="s">
        <v>20</v>
      </c>
      <c r="I370" s="84" t="s">
        <v>76</v>
      </c>
      <c r="J370" s="84" t="s">
        <v>38</v>
      </c>
      <c r="K370" s="85" t="s">
        <v>726</v>
      </c>
      <c r="L370" s="85"/>
    </row>
    <row r="371">
      <c r="A371" s="75"/>
      <c r="B371" s="85" t="s">
        <v>43</v>
      </c>
      <c r="C371" s="79" t="s">
        <v>727</v>
      </c>
      <c r="D371" s="80">
        <v>146.43</v>
      </c>
      <c r="E371" s="78" t="s">
        <v>20</v>
      </c>
      <c r="F371" s="82"/>
      <c r="G371" s="33">
        <f t="shared" si="75"/>
        <v>146.43</v>
      </c>
      <c r="H371" s="83" t="s">
        <v>20</v>
      </c>
      <c r="I371" s="84">
        <v>100.0</v>
      </c>
      <c r="J371" s="84" t="s">
        <v>21</v>
      </c>
      <c r="K371" s="85"/>
      <c r="L371" s="85" t="s">
        <v>728</v>
      </c>
    </row>
    <row r="372">
      <c r="A372" s="20">
        <v>75.0</v>
      </c>
      <c r="B372" s="21" t="s">
        <v>729</v>
      </c>
      <c r="C372" s="22"/>
      <c r="D372" s="23"/>
      <c r="E372" s="24"/>
      <c r="F372" s="24"/>
      <c r="G372" s="25"/>
      <c r="H372" s="26"/>
      <c r="I372" s="27"/>
      <c r="J372" s="28"/>
      <c r="K372" s="26"/>
      <c r="L372" s="26"/>
      <c r="M372" s="26"/>
    </row>
    <row r="373">
      <c r="A373" s="75"/>
      <c r="B373" s="78" t="s">
        <v>18</v>
      </c>
      <c r="C373" s="79" t="s">
        <v>730</v>
      </c>
      <c r="D373" s="80">
        <v>146.835</v>
      </c>
      <c r="E373" s="81" t="s">
        <v>20</v>
      </c>
      <c r="F373" s="82"/>
      <c r="G373" s="33">
        <f t="shared" ref="G373:G378" si="76">IF(D373, IF(AND(D373&gt;=145.1,D373&lt;=145.5), D373-0.6, IF(AND(D373&gt;=146,D373&lt;=146.4), D373+0.6, IF(AND(D373&gt;=146.6,D373&lt;=146.999999), D373-0.6, IF(AND(D373&gt;=147,D373&lt;=147.4), D373+0.6, IF(AND(D373&gt;=147.6,D373&lt;=148), D373-0.6, IF(AND(D373&gt;=442,D373&lt;=445), D373+5, D373)))))), "")</f>
        <v>146.235</v>
      </c>
      <c r="H373" s="83" t="s">
        <v>20</v>
      </c>
      <c r="I373" s="84">
        <v>156.7</v>
      </c>
      <c r="J373" s="84" t="s">
        <v>21</v>
      </c>
      <c r="K373" s="78" t="s">
        <v>731</v>
      </c>
      <c r="L373" s="78" t="s">
        <v>732</v>
      </c>
    </row>
    <row r="374">
      <c r="A374" s="75"/>
      <c r="B374" s="78" t="s">
        <v>29</v>
      </c>
      <c r="C374" s="79" t="s">
        <v>733</v>
      </c>
      <c r="D374" s="80">
        <v>443.2</v>
      </c>
      <c r="E374" s="78" t="s">
        <v>20</v>
      </c>
      <c r="F374" s="82"/>
      <c r="G374" s="33">
        <f t="shared" si="76"/>
        <v>448.2</v>
      </c>
      <c r="H374" s="83" t="s">
        <v>20</v>
      </c>
      <c r="I374" s="84">
        <v>156.7</v>
      </c>
      <c r="J374" s="84" t="s">
        <v>21</v>
      </c>
      <c r="K374" s="78" t="s">
        <v>734</v>
      </c>
      <c r="L374" s="78" t="s">
        <v>735</v>
      </c>
    </row>
    <row r="375">
      <c r="A375" s="75"/>
      <c r="B375" s="78" t="s">
        <v>29</v>
      </c>
      <c r="C375" s="79" t="s">
        <v>736</v>
      </c>
      <c r="D375" s="80">
        <v>443.9</v>
      </c>
      <c r="E375" s="81" t="s">
        <v>75</v>
      </c>
      <c r="F375" s="82"/>
      <c r="G375" s="33">
        <f t="shared" si="76"/>
        <v>448.9</v>
      </c>
      <c r="H375" s="83" t="s">
        <v>75</v>
      </c>
      <c r="I375" s="84" t="s">
        <v>76</v>
      </c>
      <c r="J375" s="84" t="s">
        <v>38</v>
      </c>
      <c r="K375" s="78" t="s">
        <v>737</v>
      </c>
      <c r="L375" s="78" t="s">
        <v>274</v>
      </c>
    </row>
    <row r="376">
      <c r="A376" s="75"/>
      <c r="B376" s="78" t="s">
        <v>40</v>
      </c>
      <c r="C376" s="79" t="s">
        <v>738</v>
      </c>
      <c r="D376" s="80">
        <v>446.0</v>
      </c>
      <c r="E376" s="81" t="s">
        <v>20</v>
      </c>
      <c r="F376" s="82"/>
      <c r="G376" s="33">
        <f t="shared" si="76"/>
        <v>446</v>
      </c>
      <c r="H376" s="83" t="s">
        <v>20</v>
      </c>
      <c r="I376" s="84"/>
      <c r="J376" s="84" t="s">
        <v>21</v>
      </c>
      <c r="K376" s="78"/>
      <c r="L376" s="78" t="s">
        <v>739</v>
      </c>
    </row>
    <row r="377">
      <c r="A377" s="75"/>
      <c r="B377" s="78" t="s">
        <v>29</v>
      </c>
      <c r="C377" s="79" t="s">
        <v>740</v>
      </c>
      <c r="D377" s="80">
        <v>442.35</v>
      </c>
      <c r="E377" s="78" t="s">
        <v>20</v>
      </c>
      <c r="F377" s="82"/>
      <c r="G377" s="33">
        <f t="shared" si="76"/>
        <v>447.35</v>
      </c>
      <c r="H377" s="83" t="s">
        <v>20</v>
      </c>
      <c r="I377" s="84" t="s">
        <v>121</v>
      </c>
      <c r="J377" s="84" t="s">
        <v>118</v>
      </c>
      <c r="K377" s="78" t="s">
        <v>741</v>
      </c>
      <c r="L377" s="78"/>
    </row>
    <row r="378">
      <c r="A378" s="75"/>
      <c r="B378" s="78" t="s">
        <v>43</v>
      </c>
      <c r="C378" s="79" t="s">
        <v>742</v>
      </c>
      <c r="D378" s="80">
        <v>146.49</v>
      </c>
      <c r="E378" s="78" t="s">
        <v>20</v>
      </c>
      <c r="F378" s="82"/>
      <c r="G378" s="33">
        <f t="shared" si="76"/>
        <v>146.49</v>
      </c>
      <c r="H378" s="83" t="s">
        <v>20</v>
      </c>
      <c r="I378" s="84"/>
      <c r="J378" s="84" t="s">
        <v>21</v>
      </c>
      <c r="K378" s="78"/>
      <c r="L378" s="78" t="s">
        <v>743</v>
      </c>
    </row>
    <row r="379">
      <c r="A379" s="20">
        <v>76.0</v>
      </c>
      <c r="B379" s="21" t="s">
        <v>744</v>
      </c>
      <c r="C379" s="22"/>
      <c r="D379" s="23"/>
      <c r="E379" s="24"/>
      <c r="F379" s="24"/>
      <c r="G379" s="25"/>
      <c r="H379" s="26"/>
      <c r="I379" s="27"/>
      <c r="J379" s="28"/>
      <c r="K379" s="26"/>
      <c r="L379" s="26"/>
      <c r="M379" s="26"/>
    </row>
    <row r="380">
      <c r="A380" s="75"/>
      <c r="B380" s="78" t="s">
        <v>18</v>
      </c>
      <c r="C380" s="79" t="s">
        <v>745</v>
      </c>
      <c r="D380" s="80">
        <v>147.12</v>
      </c>
      <c r="E380" s="78" t="s">
        <v>20</v>
      </c>
      <c r="F380" s="82"/>
      <c r="G380" s="80">
        <v>147.72</v>
      </c>
      <c r="H380" s="83" t="s">
        <v>20</v>
      </c>
      <c r="I380" s="84">
        <v>110.9</v>
      </c>
      <c r="J380" s="84" t="s">
        <v>21</v>
      </c>
      <c r="K380" s="78"/>
      <c r="L380" s="78" t="s">
        <v>407</v>
      </c>
    </row>
    <row r="381">
      <c r="A381" s="75"/>
      <c r="B381" s="78" t="s">
        <v>18</v>
      </c>
      <c r="C381" s="79" t="s">
        <v>746</v>
      </c>
      <c r="D381" s="80">
        <v>147.18</v>
      </c>
      <c r="E381" s="78" t="s">
        <v>20</v>
      </c>
      <c r="F381" s="82"/>
      <c r="G381" s="80">
        <v>147.78</v>
      </c>
      <c r="H381" s="83" t="s">
        <v>20</v>
      </c>
      <c r="I381" s="84">
        <v>110.9</v>
      </c>
      <c r="J381" s="84" t="s">
        <v>21</v>
      </c>
      <c r="K381" s="78"/>
      <c r="L381" s="78" t="s">
        <v>409</v>
      </c>
    </row>
    <row r="382">
      <c r="A382" s="75"/>
      <c r="B382" s="78" t="s">
        <v>18</v>
      </c>
      <c r="C382" s="79" t="s">
        <v>747</v>
      </c>
      <c r="D382" s="80">
        <v>146.79</v>
      </c>
      <c r="E382" s="78" t="s">
        <v>20</v>
      </c>
      <c r="F382" s="82"/>
      <c r="G382" s="80">
        <v>146.19</v>
      </c>
      <c r="H382" s="83" t="s">
        <v>20</v>
      </c>
      <c r="I382" s="84">
        <v>141.3</v>
      </c>
      <c r="J382" s="84" t="s">
        <v>21</v>
      </c>
      <c r="K382" s="78"/>
      <c r="L382" s="78"/>
    </row>
    <row r="383">
      <c r="A383" s="20">
        <v>77.0</v>
      </c>
      <c r="B383" s="21" t="s">
        <v>748</v>
      </c>
      <c r="C383" s="22"/>
      <c r="D383" s="23"/>
      <c r="E383" s="24"/>
      <c r="F383" s="24"/>
      <c r="G383" s="25"/>
      <c r="H383" s="26"/>
      <c r="I383" s="27"/>
      <c r="J383" s="28"/>
      <c r="K383" s="26"/>
      <c r="L383" s="26"/>
      <c r="M383" s="26"/>
    </row>
    <row r="384">
      <c r="A384" s="29"/>
      <c r="B384" s="30" t="s">
        <v>29</v>
      </c>
      <c r="C384" s="31" t="s">
        <v>749</v>
      </c>
      <c r="D384" s="36">
        <v>444.55</v>
      </c>
      <c r="E384" t="str">
        <f t="shared" ref="E384:E391" si="77">IF(D384, "W", "")</f>
        <v>W</v>
      </c>
      <c r="G384" s="33">
        <f t="shared" ref="G384:G391" si="78">IF(D384, IF(AND(D384&gt;=145.1,D384&lt;=145.5), D384-0.6, IF(AND(D384&gt;=146,D384&lt;=146.4), D384+0.6, IF(AND(D384&gt;=146.6,D384&lt;=146.999999), D384-0.6, IF(AND(D384&gt;=147,D384&lt;=147.4), D384+0.6, IF(AND(D384&gt;=147.6,D384&lt;=148), D384-0.6, IF(AND(D384&gt;=442,D384&lt;=445), D384+5, D384)))))), "")</f>
        <v>449.55</v>
      </c>
      <c r="H384" s="30" t="str">
        <f t="shared" ref="H384:H391" si="79">IF(G384, "W", "")</f>
        <v>W</v>
      </c>
      <c r="I384" s="34">
        <v>131.8</v>
      </c>
      <c r="J384" s="35" t="s">
        <v>21</v>
      </c>
      <c r="K384" s="30" t="s">
        <v>750</v>
      </c>
      <c r="L384" s="30" t="s">
        <v>751</v>
      </c>
      <c r="M384" s="30"/>
    </row>
    <row r="385">
      <c r="A385" s="29"/>
      <c r="B385" s="30" t="s">
        <v>29</v>
      </c>
      <c r="C385" s="31" t="s">
        <v>752</v>
      </c>
      <c r="D385" s="36">
        <v>444.55</v>
      </c>
      <c r="E385" t="str">
        <f t="shared" si="77"/>
        <v>W</v>
      </c>
      <c r="G385" s="33">
        <f t="shared" si="78"/>
        <v>449.55</v>
      </c>
      <c r="H385" s="30" t="str">
        <f t="shared" si="79"/>
        <v>W</v>
      </c>
      <c r="I385" s="34">
        <v>225.7</v>
      </c>
      <c r="J385" s="35" t="s">
        <v>21</v>
      </c>
      <c r="K385" s="30" t="s">
        <v>750</v>
      </c>
      <c r="L385" s="30" t="s">
        <v>753</v>
      </c>
      <c r="M385" s="30"/>
    </row>
    <row r="386">
      <c r="A386" s="29"/>
      <c r="B386" s="30" t="s">
        <v>29</v>
      </c>
      <c r="C386" s="31" t="s">
        <v>754</v>
      </c>
      <c r="D386" s="36">
        <v>444.55</v>
      </c>
      <c r="E386" t="str">
        <f t="shared" si="77"/>
        <v>W</v>
      </c>
      <c r="G386" s="33">
        <f t="shared" si="78"/>
        <v>449.55</v>
      </c>
      <c r="H386" s="30" t="str">
        <f t="shared" si="79"/>
        <v>W</v>
      </c>
      <c r="I386" s="34">
        <v>88.5</v>
      </c>
      <c r="J386" s="35" t="s">
        <v>21</v>
      </c>
      <c r="K386" s="30" t="s">
        <v>750</v>
      </c>
      <c r="L386" s="30" t="s">
        <v>755</v>
      </c>
      <c r="M386" s="30"/>
    </row>
    <row r="387">
      <c r="A387" s="29"/>
      <c r="B387" s="30" t="s">
        <v>29</v>
      </c>
      <c r="C387" s="31" t="s">
        <v>756</v>
      </c>
      <c r="D387" s="36">
        <v>442.55</v>
      </c>
      <c r="E387" t="str">
        <f t="shared" si="77"/>
        <v>W</v>
      </c>
      <c r="G387" s="33">
        <f t="shared" si="78"/>
        <v>447.55</v>
      </c>
      <c r="H387" s="30" t="str">
        <f t="shared" si="79"/>
        <v>W</v>
      </c>
      <c r="I387" s="34">
        <v>131.8</v>
      </c>
      <c r="J387" s="35" t="s">
        <v>21</v>
      </c>
      <c r="K387" s="30" t="s">
        <v>757</v>
      </c>
      <c r="L387" s="30" t="s">
        <v>758</v>
      </c>
      <c r="M387" s="30"/>
    </row>
    <row r="388">
      <c r="A388" s="29"/>
      <c r="B388" s="30" t="s">
        <v>18</v>
      </c>
      <c r="C388" s="31" t="s">
        <v>759</v>
      </c>
      <c r="D388" s="36">
        <v>147.27</v>
      </c>
      <c r="E388" t="str">
        <f t="shared" si="77"/>
        <v>W</v>
      </c>
      <c r="G388" s="33">
        <f t="shared" si="78"/>
        <v>147.87</v>
      </c>
      <c r="H388" s="30" t="str">
        <f t="shared" si="79"/>
        <v>W</v>
      </c>
      <c r="I388" s="34">
        <v>110.9</v>
      </c>
      <c r="J388" s="35" t="s">
        <v>21</v>
      </c>
      <c r="K388" s="30" t="s">
        <v>760</v>
      </c>
      <c r="L388" s="30" t="s">
        <v>761</v>
      </c>
      <c r="M388" s="30"/>
    </row>
    <row r="389">
      <c r="A389" s="29"/>
      <c r="B389" s="30" t="s">
        <v>29</v>
      </c>
      <c r="C389" s="31" t="s">
        <v>762</v>
      </c>
      <c r="D389" s="36">
        <v>444.85</v>
      </c>
      <c r="E389" t="str">
        <f t="shared" si="77"/>
        <v>W</v>
      </c>
      <c r="G389" s="33">
        <f t="shared" si="78"/>
        <v>449.85</v>
      </c>
      <c r="H389" s="30" t="str">
        <f t="shared" si="79"/>
        <v>W</v>
      </c>
      <c r="I389" s="34">
        <v>110.9</v>
      </c>
      <c r="J389" s="35" t="s">
        <v>21</v>
      </c>
      <c r="K389" s="30" t="s">
        <v>760</v>
      </c>
      <c r="L389" s="30" t="s">
        <v>763</v>
      </c>
      <c r="M389" s="30"/>
    </row>
    <row r="390">
      <c r="A390" s="29"/>
      <c r="B390" s="30" t="s">
        <v>18</v>
      </c>
      <c r="C390" s="31" t="s">
        <v>764</v>
      </c>
      <c r="D390" s="36">
        <v>145.17</v>
      </c>
      <c r="E390" t="str">
        <f t="shared" si="77"/>
        <v>W</v>
      </c>
      <c r="G390" s="33">
        <f t="shared" si="78"/>
        <v>144.57</v>
      </c>
      <c r="H390" s="30" t="str">
        <f t="shared" si="79"/>
        <v>W</v>
      </c>
      <c r="I390" s="34">
        <v>123.0</v>
      </c>
      <c r="J390" s="35" t="s">
        <v>21</v>
      </c>
      <c r="K390" s="30" t="s">
        <v>765</v>
      </c>
      <c r="L390" s="30" t="s">
        <v>766</v>
      </c>
      <c r="M390" s="30"/>
    </row>
    <row r="391">
      <c r="A391" s="29"/>
      <c r="B391" s="30" t="s">
        <v>29</v>
      </c>
      <c r="C391" s="31" t="s">
        <v>767</v>
      </c>
      <c r="D391" s="36">
        <v>443.1125</v>
      </c>
      <c r="E391" t="str">
        <f t="shared" si="77"/>
        <v>W</v>
      </c>
      <c r="G391" s="33">
        <f t="shared" si="78"/>
        <v>448.1125</v>
      </c>
      <c r="H391" s="30" t="str">
        <f t="shared" si="79"/>
        <v>W</v>
      </c>
      <c r="I391" s="34" t="s">
        <v>76</v>
      </c>
      <c r="J391" s="35" t="s">
        <v>38</v>
      </c>
      <c r="K391" s="30" t="s">
        <v>765</v>
      </c>
      <c r="L391" s="30" t="s">
        <v>768</v>
      </c>
      <c r="M391" s="30"/>
    </row>
    <row r="392">
      <c r="A392" s="29"/>
      <c r="B392" s="30" t="s">
        <v>250</v>
      </c>
      <c r="C392" s="31" t="s">
        <v>769</v>
      </c>
      <c r="D392" s="32">
        <v>53.17</v>
      </c>
      <c r="E392" s="30" t="s">
        <v>20</v>
      </c>
      <c r="F392" s="32"/>
      <c r="G392" s="32">
        <f t="shared" ref="G392:G393" si="80">D392-1</f>
        <v>52.17</v>
      </c>
      <c r="H392" s="30" t="s">
        <v>20</v>
      </c>
      <c r="I392" s="34">
        <v>107.2</v>
      </c>
      <c r="J392" s="35" t="s">
        <v>21</v>
      </c>
      <c r="K392" s="30" t="s">
        <v>770</v>
      </c>
      <c r="L392" s="30" t="s">
        <v>771</v>
      </c>
      <c r="M392" s="30"/>
    </row>
    <row r="393">
      <c r="A393" s="29"/>
      <c r="B393" s="30" t="s">
        <v>250</v>
      </c>
      <c r="C393" s="31" t="s">
        <v>772</v>
      </c>
      <c r="D393" s="32">
        <v>53.17</v>
      </c>
      <c r="E393" s="30" t="s">
        <v>20</v>
      </c>
      <c r="F393" s="32"/>
      <c r="G393" s="32">
        <f t="shared" si="80"/>
        <v>52.17</v>
      </c>
      <c r="H393" s="30" t="s">
        <v>20</v>
      </c>
      <c r="I393" s="34">
        <v>136.5</v>
      </c>
      <c r="J393" s="35" t="s">
        <v>21</v>
      </c>
      <c r="K393" s="30" t="s">
        <v>770</v>
      </c>
      <c r="L393" s="30" t="s">
        <v>773</v>
      </c>
      <c r="M393" s="30"/>
    </row>
    <row r="394">
      <c r="A394" s="20">
        <v>78.0</v>
      </c>
      <c r="B394" s="21" t="s">
        <v>774</v>
      </c>
      <c r="C394" s="22"/>
      <c r="D394" s="64"/>
      <c r="E394" s="24"/>
      <c r="F394" s="24"/>
      <c r="G394" s="25"/>
      <c r="H394" s="26"/>
      <c r="I394" s="88"/>
      <c r="J394" s="28"/>
      <c r="K394" s="24"/>
      <c r="L394" s="26"/>
      <c r="M394" s="26"/>
    </row>
    <row r="395">
      <c r="A395" s="89"/>
      <c r="B395" s="30" t="s">
        <v>18</v>
      </c>
      <c r="C395" s="31" t="s">
        <v>775</v>
      </c>
      <c r="D395" s="32">
        <v>146.97</v>
      </c>
      <c r="E395" s="30" t="s">
        <v>20</v>
      </c>
      <c r="G395" s="33">
        <f t="shared" ref="G395:G396" si="81">IF(D395, IF(AND(D395&gt;=145.1,D395&lt;=145.5), D395-0.6, IF(AND(D395&gt;=146,D395&lt;=146.4), D395+0.6, IF(AND(D395&gt;=146.6,D395&lt;=146.999999), D395-0.6, IF(AND(D395&gt;=147,D395&lt;=147.4), D395+0.6, IF(AND(D395&gt;=147.6,D395&lt;=148), D395-0.6, IF(AND(D395&gt;=442,D395&lt;=445), D395+5, D395)))))), "")</f>
        <v>146.37</v>
      </c>
      <c r="H395" s="30" t="str">
        <f t="shared" ref="H395:H396" si="82">E395</f>
        <v>W</v>
      </c>
      <c r="I395" s="34">
        <v>100.0</v>
      </c>
      <c r="J395" s="35" t="s">
        <v>21</v>
      </c>
      <c r="K395" s="30" t="s">
        <v>776</v>
      </c>
      <c r="L395" s="30" t="s">
        <v>777</v>
      </c>
      <c r="M395" s="30"/>
    </row>
    <row r="396">
      <c r="A396" s="89"/>
      <c r="B396" s="30" t="s">
        <v>18</v>
      </c>
      <c r="C396" s="31" t="s">
        <v>778</v>
      </c>
      <c r="D396" s="32">
        <v>147.045</v>
      </c>
      <c r="E396" s="30" t="s">
        <v>20</v>
      </c>
      <c r="G396" s="33">
        <f t="shared" si="81"/>
        <v>147.645</v>
      </c>
      <c r="H396" s="30" t="str">
        <f t="shared" si="82"/>
        <v>W</v>
      </c>
      <c r="I396" s="34">
        <v>110.9</v>
      </c>
      <c r="J396" s="35" t="s">
        <v>21</v>
      </c>
      <c r="K396" s="30" t="s">
        <v>779</v>
      </c>
      <c r="L396" s="30" t="s">
        <v>780</v>
      </c>
      <c r="M396" s="30"/>
    </row>
    <row r="397">
      <c r="A397" s="20">
        <v>79.0</v>
      </c>
      <c r="B397" s="21" t="s">
        <v>781</v>
      </c>
      <c r="C397" s="22"/>
      <c r="D397" s="64"/>
      <c r="E397" s="24"/>
      <c r="F397" s="24"/>
      <c r="G397" s="25"/>
      <c r="H397" s="26"/>
      <c r="I397" s="88"/>
      <c r="J397" s="28"/>
      <c r="K397" s="24"/>
      <c r="L397" s="26"/>
      <c r="M397" s="26"/>
    </row>
    <row r="398">
      <c r="A398" s="89"/>
      <c r="B398" s="30" t="s">
        <v>18</v>
      </c>
      <c r="C398" s="31" t="s">
        <v>782</v>
      </c>
      <c r="D398" s="32">
        <v>146.73</v>
      </c>
      <c r="E398" s="30" t="s">
        <v>20</v>
      </c>
      <c r="G398" s="33">
        <f t="shared" ref="G398:G399" si="83">IF(D398, IF(AND(D398&gt;=145.1,D398&lt;=145.5), D398-0.6, IF(AND(D398&gt;=146,D398&lt;=146.4), D398+0.6, IF(AND(D398&gt;=146.6,D398&lt;=146.999999), D398-0.6, IF(AND(D398&gt;=147,D398&lt;=147.4), D398+0.6, IF(AND(D398&gt;=147.6,D398&lt;=148), D398-0.6, IF(AND(D398&gt;=442,D398&lt;=445), D398+5, D398)))))), "")</f>
        <v>146.13</v>
      </c>
      <c r="H398" s="30" t="str">
        <f t="shared" ref="H398:H399" si="84">E398</f>
        <v>W</v>
      </c>
      <c r="I398" s="34">
        <v>71.9</v>
      </c>
      <c r="J398" s="35" t="s">
        <v>21</v>
      </c>
      <c r="M398" s="30"/>
    </row>
    <row r="399">
      <c r="A399" s="89"/>
      <c r="B399" s="30" t="s">
        <v>18</v>
      </c>
      <c r="C399" s="31" t="s">
        <v>783</v>
      </c>
      <c r="D399" s="32">
        <v>146.925</v>
      </c>
      <c r="E399" s="30" t="s">
        <v>20</v>
      </c>
      <c r="G399" s="33">
        <f t="shared" si="83"/>
        <v>146.325</v>
      </c>
      <c r="H399" s="30" t="str">
        <f t="shared" si="84"/>
        <v>W</v>
      </c>
      <c r="I399" s="34">
        <v>71.9</v>
      </c>
      <c r="J399" s="35" t="s">
        <v>21</v>
      </c>
      <c r="M399" s="30"/>
    </row>
    <row r="400">
      <c r="A400" s="89"/>
      <c r="B400" s="30" t="s">
        <v>43</v>
      </c>
      <c r="C400" s="31" t="s">
        <v>784</v>
      </c>
      <c r="D400" s="32">
        <v>147.45</v>
      </c>
      <c r="E400" s="30" t="s">
        <v>20</v>
      </c>
      <c r="G400" s="32">
        <v>147.45</v>
      </c>
      <c r="H400" s="30" t="s">
        <v>20</v>
      </c>
      <c r="I400" s="34"/>
      <c r="J400" s="35" t="s">
        <v>21</v>
      </c>
      <c r="M400" s="30"/>
    </row>
    <row r="401">
      <c r="A401" s="20">
        <v>80.0</v>
      </c>
      <c r="B401" s="21" t="s">
        <v>785</v>
      </c>
      <c r="C401" s="22"/>
      <c r="D401" s="64"/>
      <c r="E401" s="24"/>
      <c r="F401" s="24"/>
      <c r="G401" s="25"/>
      <c r="H401" s="26"/>
      <c r="I401" s="88"/>
      <c r="J401" s="28"/>
      <c r="K401" s="24"/>
      <c r="L401" s="26"/>
      <c r="M401" s="26"/>
    </row>
    <row r="402">
      <c r="A402" s="89"/>
      <c r="B402" s="30" t="s">
        <v>18</v>
      </c>
      <c r="C402" s="31" t="s">
        <v>786</v>
      </c>
      <c r="D402" s="32">
        <v>145.35</v>
      </c>
      <c r="E402" s="30" t="s">
        <v>20</v>
      </c>
      <c r="G402" s="32">
        <v>144.75</v>
      </c>
      <c r="H402" s="30" t="s">
        <v>20</v>
      </c>
      <c r="I402" s="34">
        <v>127.3</v>
      </c>
      <c r="J402" s="35" t="s">
        <v>21</v>
      </c>
      <c r="K402" s="30" t="s">
        <v>787</v>
      </c>
      <c r="M402" s="30"/>
    </row>
    <row r="403">
      <c r="A403" s="89"/>
      <c r="B403" s="30" t="s">
        <v>29</v>
      </c>
      <c r="C403" s="31" t="s">
        <v>788</v>
      </c>
      <c r="D403" s="32">
        <v>443.45</v>
      </c>
      <c r="E403" s="30" t="s">
        <v>75</v>
      </c>
      <c r="G403" s="32">
        <v>448.45</v>
      </c>
      <c r="H403" s="30" t="s">
        <v>75</v>
      </c>
      <c r="I403" s="34" t="s">
        <v>789</v>
      </c>
      <c r="J403" s="35" t="s">
        <v>38</v>
      </c>
      <c r="K403" s="30" t="s">
        <v>790</v>
      </c>
      <c r="L403" s="30" t="s">
        <v>791</v>
      </c>
      <c r="M403" s="30"/>
    </row>
    <row r="404">
      <c r="A404" s="89"/>
      <c r="B404" s="30" t="s">
        <v>43</v>
      </c>
      <c r="C404" s="31" t="s">
        <v>792</v>
      </c>
      <c r="D404" s="32">
        <v>146.46</v>
      </c>
      <c r="E404" s="30" t="s">
        <v>20</v>
      </c>
      <c r="G404" s="32">
        <v>146.46</v>
      </c>
      <c r="H404" s="30" t="s">
        <v>20</v>
      </c>
      <c r="I404" s="34" t="s">
        <v>378</v>
      </c>
      <c r="J404" s="35" t="s">
        <v>21</v>
      </c>
      <c r="L404" s="30" t="s">
        <v>793</v>
      </c>
      <c r="M404" s="30"/>
    </row>
    <row r="405">
      <c r="A405" s="89"/>
      <c r="B405" s="30" t="s">
        <v>43</v>
      </c>
      <c r="C405" s="31" t="s">
        <v>794</v>
      </c>
      <c r="D405" s="32">
        <v>147.48</v>
      </c>
      <c r="E405" s="30" t="s">
        <v>20</v>
      </c>
      <c r="G405" s="32">
        <v>147.48</v>
      </c>
      <c r="H405" s="30" t="s">
        <v>20</v>
      </c>
      <c r="I405" s="34" t="s">
        <v>378</v>
      </c>
      <c r="J405" s="35" t="s">
        <v>21</v>
      </c>
      <c r="L405" s="30" t="s">
        <v>795</v>
      </c>
      <c r="M405" s="30"/>
    </row>
    <row r="406">
      <c r="A406" s="89"/>
      <c r="B406" s="30" t="s">
        <v>43</v>
      </c>
      <c r="C406" s="31" t="s">
        <v>796</v>
      </c>
      <c r="D406" s="32">
        <v>145.65</v>
      </c>
      <c r="E406" s="30" t="s">
        <v>20</v>
      </c>
      <c r="G406" s="32">
        <v>145.65</v>
      </c>
      <c r="H406" s="30" t="s">
        <v>20</v>
      </c>
      <c r="I406" s="34" t="s">
        <v>378</v>
      </c>
      <c r="J406" s="35" t="s">
        <v>21</v>
      </c>
      <c r="L406" s="30" t="s">
        <v>797</v>
      </c>
      <c r="M406" s="30"/>
    </row>
    <row r="407">
      <c r="A407" s="89"/>
      <c r="B407" s="30" t="s">
        <v>43</v>
      </c>
      <c r="C407" s="31" t="s">
        <v>798</v>
      </c>
      <c r="D407" s="32">
        <v>146.49</v>
      </c>
      <c r="E407" s="30" t="s">
        <v>20</v>
      </c>
      <c r="G407" s="32">
        <v>146.49</v>
      </c>
      <c r="H407" s="30" t="s">
        <v>20</v>
      </c>
      <c r="I407" s="34" t="s">
        <v>378</v>
      </c>
      <c r="J407" s="35" t="s">
        <v>21</v>
      </c>
      <c r="L407" s="30" t="s">
        <v>799</v>
      </c>
      <c r="M407" s="30"/>
    </row>
    <row r="408">
      <c r="A408" s="20">
        <v>81.0</v>
      </c>
      <c r="B408" s="21" t="s">
        <v>800</v>
      </c>
      <c r="C408" s="22"/>
      <c r="D408" s="64"/>
      <c r="E408" s="24"/>
      <c r="F408" s="24"/>
      <c r="G408" s="25"/>
      <c r="H408" s="26"/>
      <c r="I408" s="88"/>
      <c r="J408" s="28"/>
      <c r="K408" s="24"/>
      <c r="L408" s="26"/>
      <c r="M408" s="26"/>
    </row>
    <row r="409">
      <c r="A409" s="89"/>
      <c r="B409" s="30" t="s">
        <v>18</v>
      </c>
      <c r="C409" s="31" t="s">
        <v>801</v>
      </c>
      <c r="D409" s="32">
        <v>146.85</v>
      </c>
      <c r="E409" s="30" t="s">
        <v>20</v>
      </c>
      <c r="G409" s="33">
        <f t="shared" ref="G409:G412" si="85">IF(D409, IF(AND(D409&gt;=145.1,D409&lt;=145.5), D409-0.6, IF(AND(D409&gt;=146,D409&lt;=146.4), D409+0.6, IF(AND(D409&gt;=146.6,D409&lt;=146.999999), D409-0.6, IF(AND(D409&gt;=147,D409&lt;=147.4), D409+0.6, IF(AND(D409&gt;=147.6,D409&lt;=148), D409-0.6, IF(AND(D409&gt;=442,D409&lt;=445), D409+5, D409)))))), "")</f>
        <v>146.25</v>
      </c>
      <c r="H409" s="30" t="s">
        <v>20</v>
      </c>
      <c r="I409" s="34"/>
      <c r="J409" s="35" t="s">
        <v>21</v>
      </c>
      <c r="K409" s="30" t="s">
        <v>802</v>
      </c>
      <c r="M409" s="30"/>
    </row>
    <row r="410">
      <c r="A410" s="89"/>
      <c r="B410" s="30" t="s">
        <v>18</v>
      </c>
      <c r="C410" s="31" t="s">
        <v>803</v>
      </c>
      <c r="D410" s="32">
        <v>146.7</v>
      </c>
      <c r="E410" s="30" t="s">
        <v>20</v>
      </c>
      <c r="G410" s="33">
        <f t="shared" si="85"/>
        <v>146.1</v>
      </c>
      <c r="H410" s="30" t="s">
        <v>20</v>
      </c>
      <c r="I410" s="34">
        <v>107.2</v>
      </c>
      <c r="J410" s="35" t="s">
        <v>21</v>
      </c>
      <c r="K410" s="30" t="s">
        <v>802</v>
      </c>
      <c r="L410" s="30"/>
      <c r="M410" s="30"/>
    </row>
    <row r="411">
      <c r="A411" s="89"/>
      <c r="B411" s="30" t="s">
        <v>29</v>
      </c>
      <c r="C411" s="31" t="s">
        <v>804</v>
      </c>
      <c r="D411" s="32">
        <v>444.85</v>
      </c>
      <c r="E411" s="30" t="s">
        <v>20</v>
      </c>
      <c r="G411" s="33">
        <f t="shared" si="85"/>
        <v>449.85</v>
      </c>
      <c r="H411" s="30" t="s">
        <v>20</v>
      </c>
      <c r="I411" s="34">
        <v>136.5</v>
      </c>
      <c r="J411" s="35" t="s">
        <v>21</v>
      </c>
      <c r="K411" s="30" t="s">
        <v>802</v>
      </c>
      <c r="L411" s="30"/>
      <c r="M411" s="30"/>
    </row>
    <row r="412">
      <c r="A412" s="89"/>
      <c r="B412" s="30" t="s">
        <v>18</v>
      </c>
      <c r="C412" s="31" t="s">
        <v>805</v>
      </c>
      <c r="D412" s="32">
        <v>147.12</v>
      </c>
      <c r="E412" s="30" t="s">
        <v>20</v>
      </c>
      <c r="G412" s="33">
        <f t="shared" si="85"/>
        <v>147.72</v>
      </c>
      <c r="H412" s="30" t="s">
        <v>20</v>
      </c>
      <c r="I412" s="34"/>
      <c r="J412" s="35" t="s">
        <v>21</v>
      </c>
      <c r="K412" s="30" t="s">
        <v>802</v>
      </c>
      <c r="L412" s="30"/>
      <c r="M412" s="30"/>
    </row>
    <row r="413">
      <c r="A413" s="20">
        <v>82.0</v>
      </c>
      <c r="B413" s="21" t="s">
        <v>806</v>
      </c>
      <c r="C413" s="22"/>
      <c r="D413" s="64"/>
      <c r="E413" s="24"/>
      <c r="F413" s="24"/>
      <c r="G413" s="25"/>
      <c r="H413" s="26"/>
      <c r="I413" s="88"/>
      <c r="J413" s="28"/>
      <c r="K413" s="24"/>
      <c r="L413" s="26"/>
      <c r="M413" s="26"/>
    </row>
    <row r="414">
      <c r="A414" s="20">
        <v>83.0</v>
      </c>
      <c r="B414" s="21" t="s">
        <v>807</v>
      </c>
      <c r="C414" s="22"/>
      <c r="D414" s="64"/>
      <c r="E414" s="24"/>
      <c r="F414" s="24"/>
      <c r="G414" s="25"/>
      <c r="H414" s="26"/>
      <c r="I414" s="88"/>
      <c r="J414" s="28"/>
      <c r="K414" s="24"/>
      <c r="L414" s="26"/>
      <c r="M414" s="26"/>
    </row>
    <row r="415">
      <c r="A415" s="89"/>
      <c r="B415" s="30" t="s">
        <v>18</v>
      </c>
      <c r="C415" s="31" t="s">
        <v>808</v>
      </c>
      <c r="D415" s="32">
        <v>146.865</v>
      </c>
      <c r="E415" s="30" t="s">
        <v>20</v>
      </c>
      <c r="G415" s="33">
        <f t="shared" ref="G415:G417" si="86">IF(D415, IF(AND(D415&gt;=145.1,D415&lt;=145.5), D415-0.6, IF(AND(D415&gt;=146,D415&lt;=146.4), D415+0.6, IF(AND(D415&gt;=146.6,D415&lt;=146.999999), D415-0.6, IF(AND(D415&gt;=147,D415&lt;=147.4), D415+0.6, IF(AND(D415&gt;=147.6,D415&lt;=148), D415-0.6, IF(AND(D415&gt;=442,D415&lt;=445), D415+5, D415)))))), "")</f>
        <v>146.265</v>
      </c>
      <c r="H415" s="30" t="s">
        <v>20</v>
      </c>
      <c r="I415" s="34">
        <v>118.8</v>
      </c>
      <c r="J415" s="35" t="s">
        <v>21</v>
      </c>
      <c r="K415" s="30" t="s">
        <v>809</v>
      </c>
      <c r="L415" s="30" t="s">
        <v>810</v>
      </c>
      <c r="M415" s="30"/>
    </row>
    <row r="416">
      <c r="A416" s="89"/>
      <c r="B416" s="30" t="s">
        <v>29</v>
      </c>
      <c r="C416" s="31" t="s">
        <v>811</v>
      </c>
      <c r="D416" s="32">
        <v>443.15</v>
      </c>
      <c r="E416" s="30" t="s">
        <v>20</v>
      </c>
      <c r="G416" s="33">
        <f t="shared" si="86"/>
        <v>448.15</v>
      </c>
      <c r="H416" s="30" t="s">
        <v>20</v>
      </c>
      <c r="I416" s="34" t="s">
        <v>121</v>
      </c>
      <c r="J416" s="35" t="s">
        <v>118</v>
      </c>
      <c r="K416" s="30" t="s">
        <v>812</v>
      </c>
      <c r="L416" s="30"/>
      <c r="M416" s="30"/>
    </row>
    <row r="417">
      <c r="A417" s="89"/>
      <c r="B417" s="30" t="s">
        <v>29</v>
      </c>
      <c r="C417" s="31" t="s">
        <v>813</v>
      </c>
      <c r="D417" s="32">
        <v>444.1875</v>
      </c>
      <c r="E417" s="30" t="s">
        <v>20</v>
      </c>
      <c r="G417" s="33">
        <f t="shared" si="86"/>
        <v>449.1875</v>
      </c>
      <c r="H417" s="30" t="s">
        <v>20</v>
      </c>
      <c r="I417" s="34"/>
      <c r="J417" s="35"/>
      <c r="K417" s="30"/>
      <c r="L417" s="30"/>
      <c r="M417" s="30"/>
    </row>
    <row r="418">
      <c r="A418" s="20">
        <v>84.0</v>
      </c>
      <c r="B418" s="21" t="s">
        <v>814</v>
      </c>
      <c r="C418" s="22"/>
      <c r="D418" s="64"/>
      <c r="E418" s="24"/>
      <c r="F418" s="24"/>
      <c r="G418" s="25"/>
      <c r="H418" s="26"/>
      <c r="I418" s="88"/>
      <c r="J418" s="28"/>
      <c r="K418" s="24"/>
      <c r="L418" s="26"/>
      <c r="M418" s="26"/>
    </row>
    <row r="419">
      <c r="A419" s="89"/>
      <c r="B419" s="30" t="s">
        <v>18</v>
      </c>
      <c r="C419" s="31" t="s">
        <v>815</v>
      </c>
      <c r="D419" s="32">
        <v>146.88</v>
      </c>
      <c r="E419" s="30" t="s">
        <v>20</v>
      </c>
      <c r="G419" s="33">
        <f t="shared" ref="G419:G423" si="87">IF(D419, IF(AND(D419&gt;=145.1,D419&lt;=145.5), D419-0.6, IF(AND(D419&gt;=146,D419&lt;=146.4), D419+0.6, IF(AND(D419&gt;=146.6,D419&lt;=146.999999), D419-0.6, IF(AND(D419&gt;=147,D419&lt;=147.4), D419+0.6, IF(AND(D419&gt;=147.6,D419&lt;=148), D419-0.6, IF(AND(D419&gt;=442,D419&lt;=445), D419+5, D419)))))), "")</f>
        <v>146.28</v>
      </c>
      <c r="H419" s="30" t="s">
        <v>20</v>
      </c>
      <c r="I419" s="34">
        <v>91.5</v>
      </c>
      <c r="J419" s="35" t="s">
        <v>21</v>
      </c>
      <c r="M419" s="30"/>
    </row>
    <row r="420">
      <c r="A420" s="89"/>
      <c r="B420" s="30" t="s">
        <v>18</v>
      </c>
      <c r="C420" s="31" t="s">
        <v>816</v>
      </c>
      <c r="D420" s="32">
        <v>146.745</v>
      </c>
      <c r="E420" s="30" t="s">
        <v>20</v>
      </c>
      <c r="G420" s="33">
        <f t="shared" si="87"/>
        <v>146.145</v>
      </c>
      <c r="H420" s="30" t="s">
        <v>20</v>
      </c>
      <c r="I420" s="34">
        <v>114.8</v>
      </c>
      <c r="J420" s="35" t="s">
        <v>21</v>
      </c>
      <c r="M420" s="30"/>
    </row>
    <row r="421">
      <c r="A421" s="89"/>
      <c r="B421" s="30" t="s">
        <v>29</v>
      </c>
      <c r="C421" s="31" t="s">
        <v>817</v>
      </c>
      <c r="D421" s="32">
        <v>444.1</v>
      </c>
      <c r="E421" s="30" t="s">
        <v>20</v>
      </c>
      <c r="G421" s="33">
        <f t="shared" si="87"/>
        <v>449.1</v>
      </c>
      <c r="H421" s="30" t="s">
        <v>20</v>
      </c>
      <c r="I421" s="34">
        <v>141.3</v>
      </c>
      <c r="J421" s="35" t="s">
        <v>21</v>
      </c>
      <c r="M421" s="30"/>
    </row>
    <row r="422">
      <c r="A422" s="89"/>
      <c r="B422" s="30" t="s">
        <v>43</v>
      </c>
      <c r="C422" s="31" t="s">
        <v>818</v>
      </c>
      <c r="D422" s="32">
        <v>147.57</v>
      </c>
      <c r="E422" s="30" t="s">
        <v>20</v>
      </c>
      <c r="G422" s="33">
        <f t="shared" si="87"/>
        <v>147.57</v>
      </c>
      <c r="H422" s="30" t="s">
        <v>20</v>
      </c>
      <c r="I422" s="34"/>
      <c r="J422" s="35" t="s">
        <v>21</v>
      </c>
      <c r="M422" s="30"/>
    </row>
    <row r="423">
      <c r="A423" s="89"/>
      <c r="B423" s="30" t="s">
        <v>40</v>
      </c>
      <c r="C423" s="31" t="s">
        <v>819</v>
      </c>
      <c r="D423" s="32">
        <v>446.5</v>
      </c>
      <c r="E423" s="30" t="s">
        <v>20</v>
      </c>
      <c r="G423" s="33">
        <f t="shared" si="87"/>
        <v>446.5</v>
      </c>
      <c r="H423" s="30" t="s">
        <v>20</v>
      </c>
      <c r="I423" s="34"/>
      <c r="J423" s="35" t="s">
        <v>21</v>
      </c>
      <c r="M423" s="30"/>
    </row>
    <row r="424">
      <c r="A424" s="89"/>
      <c r="B424" s="30" t="s">
        <v>43</v>
      </c>
      <c r="C424" s="31" t="s">
        <v>820</v>
      </c>
      <c r="D424" s="32">
        <v>145.33</v>
      </c>
      <c r="E424" s="30" t="s">
        <v>20</v>
      </c>
      <c r="G424" s="32">
        <v>145.33</v>
      </c>
      <c r="H424" s="30" t="s">
        <v>20</v>
      </c>
      <c r="I424" s="34"/>
      <c r="J424" s="35" t="s">
        <v>38</v>
      </c>
      <c r="M424" s="30"/>
    </row>
    <row r="425">
      <c r="A425" s="89"/>
      <c r="B425" s="30" t="s">
        <v>43</v>
      </c>
      <c r="C425" s="31" t="s">
        <v>821</v>
      </c>
      <c r="D425" s="32">
        <v>145.75</v>
      </c>
      <c r="E425" s="30" t="s">
        <v>20</v>
      </c>
      <c r="G425" s="32">
        <v>145.75</v>
      </c>
      <c r="H425" s="30" t="s">
        <v>20</v>
      </c>
      <c r="I425" s="34"/>
      <c r="J425" s="35" t="s">
        <v>21</v>
      </c>
      <c r="M425" s="30"/>
    </row>
    <row r="426">
      <c r="A426" s="20">
        <v>85.0</v>
      </c>
      <c r="B426" s="21" t="s">
        <v>822</v>
      </c>
      <c r="C426" s="22"/>
      <c r="D426" s="64"/>
      <c r="E426" s="24"/>
      <c r="F426" s="24"/>
      <c r="G426" s="25"/>
      <c r="H426" s="26"/>
      <c r="I426" s="88"/>
      <c r="J426" s="28"/>
      <c r="K426" s="24"/>
      <c r="L426" s="26"/>
      <c r="M426" s="26"/>
    </row>
    <row r="427">
      <c r="A427" s="89"/>
      <c r="B427" s="30" t="s">
        <v>18</v>
      </c>
      <c r="C427" s="31" t="s">
        <v>823</v>
      </c>
      <c r="D427" s="36">
        <v>147.21</v>
      </c>
      <c r="E427" t="str">
        <f t="shared" ref="E427:E429" si="88">IF(D427, "W", "")</f>
        <v>W</v>
      </c>
      <c r="G427" s="33">
        <f t="shared" ref="G427:G429" si="89">IF(D427, IF(AND(D427&gt;=145.1,D427&lt;=145.5), D427-0.6, IF(AND(D427&gt;=146,D427&lt;=146.4), D427+0.6, IF(AND(D427&gt;=146.6,D427&lt;=146.999999), D427-0.6, IF(AND(D427&gt;=147,D427&lt;=147.4), D427+0.6, IF(AND(D427&gt;=147.6,D427&lt;=148), D427-0.6, IF(AND(D427&gt;=442,D427&lt;=445), D427+5, D427)))))), "")</f>
        <v>147.81</v>
      </c>
      <c r="H427" s="30" t="str">
        <f t="shared" ref="H427:H429" si="90">IF(G427, "W", "")</f>
        <v>W</v>
      </c>
      <c r="I427" s="34">
        <v>88.5</v>
      </c>
      <c r="J427" s="35" t="s">
        <v>21</v>
      </c>
      <c r="K427" s="30" t="s">
        <v>824</v>
      </c>
      <c r="L427" s="30" t="s">
        <v>825</v>
      </c>
      <c r="M427" s="30"/>
    </row>
    <row r="428">
      <c r="A428" s="89"/>
      <c r="B428" s="30" t="s">
        <v>18</v>
      </c>
      <c r="C428" s="31" t="s">
        <v>826</v>
      </c>
      <c r="D428" s="36">
        <v>147.345</v>
      </c>
      <c r="E428" t="str">
        <f t="shared" si="88"/>
        <v>W</v>
      </c>
      <c r="G428" s="33">
        <f t="shared" si="89"/>
        <v>147.945</v>
      </c>
      <c r="H428" s="30" t="str">
        <f t="shared" si="90"/>
        <v>W</v>
      </c>
      <c r="I428" s="34">
        <v>110.9</v>
      </c>
      <c r="J428" s="35" t="s">
        <v>21</v>
      </c>
      <c r="K428" s="30" t="s">
        <v>827</v>
      </c>
      <c r="L428" s="30" t="s">
        <v>828</v>
      </c>
      <c r="M428" s="30"/>
    </row>
    <row r="429">
      <c r="A429" s="89"/>
      <c r="B429" s="30" t="s">
        <v>29</v>
      </c>
      <c r="C429" s="31" t="s">
        <v>829</v>
      </c>
      <c r="D429" s="36">
        <v>443.175</v>
      </c>
      <c r="E429" t="str">
        <f t="shared" si="88"/>
        <v>W</v>
      </c>
      <c r="G429" s="33">
        <f t="shared" si="89"/>
        <v>448.175</v>
      </c>
      <c r="H429" s="30" t="str">
        <f t="shared" si="90"/>
        <v>W</v>
      </c>
      <c r="I429" s="34" t="s">
        <v>76</v>
      </c>
      <c r="J429" s="35" t="s">
        <v>38</v>
      </c>
      <c r="K429" s="30" t="s">
        <v>824</v>
      </c>
      <c r="L429" s="30" t="s">
        <v>825</v>
      </c>
      <c r="M429" s="30"/>
    </row>
    <row r="430">
      <c r="A430" s="75"/>
      <c r="B430" s="45" t="s">
        <v>18</v>
      </c>
      <c r="C430" s="46" t="s">
        <v>830</v>
      </c>
      <c r="D430" s="49">
        <v>147.39</v>
      </c>
      <c r="E430" s="45" t="s">
        <v>20</v>
      </c>
      <c r="F430" s="48"/>
      <c r="G430" s="49">
        <v>147.99</v>
      </c>
      <c r="H430" s="45" t="s">
        <v>20</v>
      </c>
      <c r="I430" s="50">
        <v>114.8</v>
      </c>
      <c r="J430" s="51" t="s">
        <v>21</v>
      </c>
      <c r="K430" s="45" t="s">
        <v>831</v>
      </c>
      <c r="L430" s="45" t="s">
        <v>832</v>
      </c>
      <c r="M430" s="45"/>
    </row>
    <row r="431">
      <c r="A431" s="20">
        <v>86.0</v>
      </c>
      <c r="B431" s="21" t="s">
        <v>833</v>
      </c>
      <c r="C431" s="22"/>
      <c r="D431" s="64"/>
      <c r="E431" s="24"/>
      <c r="F431" s="24"/>
      <c r="G431" s="25"/>
      <c r="H431" s="26"/>
      <c r="I431" s="88"/>
      <c r="J431" s="28"/>
      <c r="K431" s="24"/>
      <c r="L431" s="26"/>
      <c r="M431" s="26"/>
    </row>
    <row r="432">
      <c r="A432" s="20">
        <v>87.0</v>
      </c>
      <c r="B432" s="21" t="s">
        <v>834</v>
      </c>
      <c r="C432" s="22"/>
      <c r="D432" s="64"/>
      <c r="E432" s="24"/>
      <c r="F432" s="24"/>
      <c r="G432" s="25"/>
      <c r="H432" s="26"/>
      <c r="I432" s="88"/>
      <c r="J432" s="28"/>
      <c r="K432" s="24"/>
      <c r="L432" s="26"/>
      <c r="M432" s="26"/>
    </row>
    <row r="433">
      <c r="A433" s="89"/>
      <c r="B433" s="30" t="s">
        <v>18</v>
      </c>
      <c r="C433" s="31" t="s">
        <v>835</v>
      </c>
      <c r="D433" s="36">
        <v>146.79</v>
      </c>
      <c r="E433" t="str">
        <f t="shared" ref="E433:E436" si="91">IF(D433, "W", "")</f>
        <v>W</v>
      </c>
      <c r="G433" s="33">
        <f t="shared" ref="G433:G436" si="92">IF(D433, IF(AND(D433&gt;=145.1,D433&lt;=145.5), D433-0.6, IF(AND(D433&gt;=146,D433&lt;=146.4), D433+0.6, IF(AND(D433&gt;=146.6,D433&lt;=146.999999), D433-0.6, IF(AND(D433&gt;=147,D433&lt;=147.4), D433+0.6, IF(AND(D433&gt;=147.6,D433&lt;=148), D433-0.6, IF(AND(D433&gt;=442,D433&lt;=445), D433+5, D433)))))), "")</f>
        <v>146.19</v>
      </c>
      <c r="H433" s="30" t="str">
        <f t="shared" ref="H433:H436" si="93">IF(G433, "W", "")</f>
        <v>W</v>
      </c>
      <c r="I433" s="34">
        <v>103.5</v>
      </c>
      <c r="J433" s="35" t="s">
        <v>21</v>
      </c>
      <c r="K433" s="30" t="s">
        <v>836</v>
      </c>
      <c r="L433" s="30" t="s">
        <v>837</v>
      </c>
      <c r="M433" s="30"/>
    </row>
    <row r="434">
      <c r="A434" s="89"/>
      <c r="B434" s="30" t="s">
        <v>29</v>
      </c>
      <c r="C434" s="31" t="s">
        <v>838</v>
      </c>
      <c r="D434" s="36">
        <v>443.5125</v>
      </c>
      <c r="E434" t="str">
        <f t="shared" si="91"/>
        <v>W</v>
      </c>
      <c r="G434" s="33">
        <f t="shared" si="92"/>
        <v>448.5125</v>
      </c>
      <c r="H434" s="30" t="str">
        <f t="shared" si="93"/>
        <v>W</v>
      </c>
      <c r="I434" s="34">
        <v>103.5</v>
      </c>
      <c r="J434" s="35" t="s">
        <v>21</v>
      </c>
      <c r="K434" s="30" t="s">
        <v>836</v>
      </c>
      <c r="L434" s="30" t="s">
        <v>839</v>
      </c>
      <c r="M434" s="30"/>
    </row>
    <row r="435">
      <c r="A435" s="89"/>
      <c r="B435" s="30" t="s">
        <v>18</v>
      </c>
      <c r="C435" s="31" t="s">
        <v>840</v>
      </c>
      <c r="D435" s="36">
        <v>147.18</v>
      </c>
      <c r="E435" t="str">
        <f t="shared" si="91"/>
        <v>W</v>
      </c>
      <c r="G435" s="33">
        <f t="shared" si="92"/>
        <v>147.78</v>
      </c>
      <c r="H435" s="30" t="str">
        <f t="shared" si="93"/>
        <v>W</v>
      </c>
      <c r="I435" s="34">
        <v>67.0</v>
      </c>
      <c r="J435" s="35" t="s">
        <v>21</v>
      </c>
      <c r="K435" s="30" t="s">
        <v>841</v>
      </c>
      <c r="L435" s="30" t="s">
        <v>842</v>
      </c>
      <c r="M435" s="30"/>
    </row>
    <row r="436">
      <c r="A436" s="89"/>
      <c r="B436" s="30" t="s">
        <v>29</v>
      </c>
      <c r="C436" s="31" t="s">
        <v>843</v>
      </c>
      <c r="D436" s="36">
        <v>444.475</v>
      </c>
      <c r="E436" t="str">
        <f t="shared" si="91"/>
        <v>W</v>
      </c>
      <c r="G436" s="33">
        <f t="shared" si="92"/>
        <v>449.475</v>
      </c>
      <c r="H436" s="30" t="str">
        <f t="shared" si="93"/>
        <v>W</v>
      </c>
      <c r="I436" s="34">
        <v>67.0</v>
      </c>
      <c r="J436" s="35" t="s">
        <v>21</v>
      </c>
      <c r="K436" s="30" t="s">
        <v>841</v>
      </c>
      <c r="L436" s="30" t="s">
        <v>839</v>
      </c>
      <c r="M436" s="30"/>
    </row>
    <row r="437">
      <c r="A437" s="89"/>
      <c r="B437" s="30" t="s">
        <v>29</v>
      </c>
      <c r="C437" s="31" t="s">
        <v>844</v>
      </c>
      <c r="D437" s="36">
        <v>443.9125</v>
      </c>
      <c r="E437" s="30" t="s">
        <v>75</v>
      </c>
      <c r="G437" s="32">
        <v>448.9125</v>
      </c>
      <c r="H437" s="30" t="s">
        <v>75</v>
      </c>
      <c r="I437" s="34" t="s">
        <v>76</v>
      </c>
      <c r="J437" s="35" t="s">
        <v>38</v>
      </c>
      <c r="K437" s="30" t="s">
        <v>845</v>
      </c>
      <c r="L437" s="30" t="s">
        <v>846</v>
      </c>
      <c r="M437" s="30"/>
    </row>
    <row r="438">
      <c r="A438" s="89"/>
      <c r="B438" s="30" t="s">
        <v>29</v>
      </c>
      <c r="C438" s="31" t="s">
        <v>847</v>
      </c>
      <c r="D438" s="36">
        <v>442.125</v>
      </c>
      <c r="E438" s="30" t="s">
        <v>75</v>
      </c>
      <c r="G438" s="32">
        <v>447.125</v>
      </c>
      <c r="H438" s="30" t="s">
        <v>75</v>
      </c>
      <c r="I438" s="34"/>
      <c r="J438" s="35" t="s">
        <v>232</v>
      </c>
      <c r="K438" s="30" t="s">
        <v>841</v>
      </c>
      <c r="L438" s="30" t="s">
        <v>848</v>
      </c>
      <c r="M438" s="30"/>
    </row>
    <row r="439">
      <c r="A439" s="20">
        <v>88.0</v>
      </c>
      <c r="B439" s="21" t="s">
        <v>849</v>
      </c>
      <c r="C439" s="22"/>
      <c r="D439" s="64"/>
      <c r="E439" s="24"/>
      <c r="F439" s="24"/>
      <c r="G439" s="25"/>
      <c r="H439" s="26"/>
      <c r="I439" s="88"/>
      <c r="J439" s="28"/>
      <c r="K439" s="24"/>
      <c r="L439" s="26"/>
      <c r="M439" s="26"/>
    </row>
    <row r="440">
      <c r="A440" s="89"/>
      <c r="B440" s="30" t="s">
        <v>18</v>
      </c>
      <c r="C440" s="31" t="s">
        <v>850</v>
      </c>
      <c r="D440" s="36">
        <v>147.21</v>
      </c>
      <c r="E440" t="str">
        <f>IF(D440, "W", "")</f>
        <v>W</v>
      </c>
      <c r="G440" s="33">
        <f>IF(D440, IF(AND(D440&gt;=145.1,D440&lt;=145.5), D440-0.6, IF(AND(D440&gt;=146,D440&lt;=146.4), D440+0.6, IF(AND(D440&gt;=146.6,D440&lt;=146.999999), D440-0.6, IF(AND(D440&gt;=147,D440&lt;=147.4), D440+0.6, IF(AND(D440&gt;=147.6,D440&lt;=148), D440-0.6, IF(AND(D440&gt;=442,D440&lt;=445), D440+5, D440)))))), "")</f>
        <v>147.81</v>
      </c>
      <c r="H440" s="30" t="str">
        <f>IF(G440, "W", "")</f>
        <v>W</v>
      </c>
      <c r="I440" s="34">
        <v>107.2</v>
      </c>
      <c r="J440" s="35" t="s">
        <v>21</v>
      </c>
      <c r="K440" s="30" t="s">
        <v>851</v>
      </c>
      <c r="L440" s="30" t="s">
        <v>852</v>
      </c>
      <c r="M440" s="30"/>
    </row>
    <row r="441">
      <c r="A441" s="89"/>
      <c r="B441" s="30" t="s">
        <v>18</v>
      </c>
      <c r="C441" s="31" t="s">
        <v>853</v>
      </c>
      <c r="D441" s="36">
        <v>147.39</v>
      </c>
      <c r="E441" s="30" t="s">
        <v>20</v>
      </c>
      <c r="G441" s="32">
        <v>147.99</v>
      </c>
      <c r="H441" s="30" t="s">
        <v>20</v>
      </c>
      <c r="I441" s="34">
        <v>114.8</v>
      </c>
      <c r="J441" s="35" t="s">
        <v>21</v>
      </c>
      <c r="K441" s="30"/>
      <c r="L441" s="30" t="s">
        <v>854</v>
      </c>
      <c r="M441" s="30"/>
    </row>
    <row r="442">
      <c r="A442" s="89"/>
      <c r="B442" s="30" t="s">
        <v>18</v>
      </c>
      <c r="C442" s="31" t="s">
        <v>855</v>
      </c>
      <c r="D442" s="36">
        <v>146.5</v>
      </c>
      <c r="E442" s="30" t="s">
        <v>20</v>
      </c>
      <c r="G442" s="32">
        <v>146.5</v>
      </c>
      <c r="H442" s="30" t="s">
        <v>20</v>
      </c>
      <c r="I442" s="34"/>
      <c r="J442" s="35" t="s">
        <v>21</v>
      </c>
      <c r="K442" s="30"/>
      <c r="L442" s="30" t="s">
        <v>415</v>
      </c>
      <c r="M442" s="30"/>
    </row>
    <row r="443">
      <c r="A443" s="90"/>
      <c r="B443" s="21" t="s">
        <v>856</v>
      </c>
      <c r="C443" s="91"/>
      <c r="D443" s="92"/>
      <c r="E443" s="93"/>
      <c r="F443" s="21"/>
      <c r="G443" s="94"/>
      <c r="H443" s="21"/>
      <c r="I443" s="95" t="s">
        <v>857</v>
      </c>
      <c r="J443" s="20"/>
      <c r="K443" s="93"/>
      <c r="L443" s="21"/>
      <c r="M443" s="21"/>
    </row>
    <row r="444">
      <c r="A444" s="29"/>
      <c r="B444" s="30" t="str">
        <f t="shared" ref="B444:B445" si="94">B453</f>
        <v>2m Simplex</v>
      </c>
      <c r="C444" s="31" t="s">
        <v>631</v>
      </c>
      <c r="D444" s="32">
        <v>146.52</v>
      </c>
      <c r="E444" t="str">
        <f>IF(D444, "W", "")</f>
        <v>W</v>
      </c>
      <c r="G444" s="33">
        <f>IF(D444, IF(AND(D444&gt;=145.1,D444&lt;=145.5), D444-0.6, IF(AND(D444&gt;=146,D444&lt;=146.4), D444+0.6, IF(AND(D444&gt;=146.6,D444&lt;=146.999999), D444-0.6, IF(AND(D444&gt;=147,D444&lt;=147.4), D444+0.6, IF(AND(D444&gt;=147.6,D444&lt;=148), D444-0.6, IF(AND(D444&gt;=442,D444&lt;=445), D444+5, D444)))))), "")</f>
        <v>146.52</v>
      </c>
      <c r="H444" s="30" t="str">
        <f>IF(G444, "W", "")</f>
        <v>W</v>
      </c>
      <c r="I444" s="34">
        <v>100.0</v>
      </c>
      <c r="J444" s="96" t="str">
        <f>J453</f>
        <v>FM</v>
      </c>
      <c r="L444" s="30" t="s">
        <v>858</v>
      </c>
      <c r="M444" s="30"/>
    </row>
    <row r="445">
      <c r="A445" s="29"/>
      <c r="B445" s="30" t="str">
        <f t="shared" si="94"/>
        <v>2m Simplex</v>
      </c>
      <c r="C445" s="31" t="s">
        <v>859</v>
      </c>
      <c r="D445" s="32">
        <v>146.4</v>
      </c>
      <c r="E445" s="30" t="s">
        <v>20</v>
      </c>
      <c r="G445" s="32">
        <v>146.4</v>
      </c>
      <c r="H445" s="30" t="s">
        <v>20</v>
      </c>
      <c r="I445" s="34">
        <v>100.0</v>
      </c>
      <c r="J445" s="35" t="s">
        <v>21</v>
      </c>
      <c r="L445" s="30" t="s">
        <v>856</v>
      </c>
      <c r="M445" s="30"/>
    </row>
    <row r="446">
      <c r="A446" s="29"/>
      <c r="B446" s="30" t="s">
        <v>43</v>
      </c>
      <c r="C446" s="31" t="s">
        <v>860</v>
      </c>
      <c r="D446" s="32">
        <v>146.415</v>
      </c>
      <c r="E446" s="30" t="s">
        <v>20</v>
      </c>
      <c r="G446" s="32">
        <v>146.415</v>
      </c>
      <c r="H446" s="30" t="s">
        <v>20</v>
      </c>
      <c r="I446" s="34">
        <v>100.0</v>
      </c>
      <c r="J446" s="35" t="s">
        <v>21</v>
      </c>
      <c r="L446" s="30" t="s">
        <v>856</v>
      </c>
      <c r="M446" s="30"/>
    </row>
    <row r="447">
      <c r="A447" s="29"/>
      <c r="B447" s="30" t="s">
        <v>43</v>
      </c>
      <c r="C447" s="31" t="s">
        <v>861</v>
      </c>
      <c r="D447" s="32">
        <v>146.43</v>
      </c>
      <c r="E447" t="str">
        <f t="shared" ref="E447:E449" si="95">IF(D447, "W", "")</f>
        <v>W</v>
      </c>
      <c r="G447" s="33">
        <f t="shared" ref="G447:G453" si="96">IF(D447, IF(AND(D447&gt;=145.1,D447&lt;=145.5), D447-0.6, IF(AND(D447&gt;=146,D447&lt;=146.4), D447+0.6, IF(AND(D447&gt;=146.6,D447&lt;=146.999999), D447-0.6, IF(AND(D447&gt;=147,D447&lt;=147.4), D447+0.6, IF(AND(D447&gt;=147.6,D447&lt;=148), D447-0.6, IF(AND(D447&gt;=442,D447&lt;=445), D447+5, D447)))))), "")</f>
        <v>146.43</v>
      </c>
      <c r="H447" s="30" t="str">
        <f t="shared" ref="H447:H449" si="97">IF(G447, "W", "")</f>
        <v>W</v>
      </c>
      <c r="I447" s="34">
        <v>100.0</v>
      </c>
      <c r="J447" s="35" t="s">
        <v>21</v>
      </c>
      <c r="L447" s="30" t="s">
        <v>856</v>
      </c>
      <c r="M447" s="30"/>
    </row>
    <row r="448">
      <c r="A448" s="29"/>
      <c r="B448" s="30" t="str">
        <f t="shared" ref="B448:B454" si="98">B447</f>
        <v>2m Simplex</v>
      </c>
      <c r="C448" s="31" t="s">
        <v>862</v>
      </c>
      <c r="D448" s="32">
        <v>147.45</v>
      </c>
      <c r="E448" t="str">
        <f t="shared" si="95"/>
        <v>W</v>
      </c>
      <c r="G448" s="33">
        <f t="shared" si="96"/>
        <v>147.45</v>
      </c>
      <c r="H448" s="30" t="str">
        <f t="shared" si="97"/>
        <v>W</v>
      </c>
      <c r="I448" s="34">
        <v>100.0</v>
      </c>
      <c r="J448" s="96" t="str">
        <f t="shared" ref="J448:J453" si="99">J447</f>
        <v>FM</v>
      </c>
      <c r="L448" s="30" t="s">
        <v>856</v>
      </c>
      <c r="M448" s="30"/>
    </row>
    <row r="449">
      <c r="A449" s="29"/>
      <c r="B449" s="30" t="str">
        <f t="shared" si="98"/>
        <v>2m Simplex</v>
      </c>
      <c r="C449" s="31" t="s">
        <v>863</v>
      </c>
      <c r="D449" s="32">
        <v>146.46</v>
      </c>
      <c r="E449" t="str">
        <f t="shared" si="95"/>
        <v>W</v>
      </c>
      <c r="G449" s="33">
        <f t="shared" si="96"/>
        <v>146.46</v>
      </c>
      <c r="H449" s="30" t="str">
        <f t="shared" si="97"/>
        <v>W</v>
      </c>
      <c r="I449" s="34">
        <v>100.0</v>
      </c>
      <c r="J449" s="96" t="str">
        <f t="shared" si="99"/>
        <v>FM</v>
      </c>
      <c r="L449" s="30" t="s">
        <v>856</v>
      </c>
      <c r="M449" s="30"/>
    </row>
    <row r="450">
      <c r="A450" s="29"/>
      <c r="B450" s="30" t="str">
        <f t="shared" si="98"/>
        <v>2m Simplex</v>
      </c>
      <c r="C450" s="31" t="s">
        <v>864</v>
      </c>
      <c r="D450" s="32">
        <v>146.475</v>
      </c>
      <c r="E450" s="30" t="s">
        <v>20</v>
      </c>
      <c r="G450" s="33">
        <f t="shared" si="96"/>
        <v>146.475</v>
      </c>
      <c r="H450" s="30" t="s">
        <v>20</v>
      </c>
      <c r="I450" s="34">
        <v>100.0</v>
      </c>
      <c r="J450" s="96" t="str">
        <f t="shared" si="99"/>
        <v>FM</v>
      </c>
      <c r="L450" s="30" t="s">
        <v>856</v>
      </c>
      <c r="M450" s="30"/>
    </row>
    <row r="451">
      <c r="A451" s="29"/>
      <c r="B451" s="30" t="str">
        <f t="shared" si="98"/>
        <v>2m Simplex</v>
      </c>
      <c r="C451" s="31" t="s">
        <v>865</v>
      </c>
      <c r="D451" s="32">
        <v>147.48</v>
      </c>
      <c r="E451" t="str">
        <f t="shared" ref="E451:E453" si="100">IF(D451, "W", "")</f>
        <v>W</v>
      </c>
      <c r="G451" s="33">
        <f t="shared" si="96"/>
        <v>147.48</v>
      </c>
      <c r="H451" s="30" t="str">
        <f t="shared" ref="H451:H453" si="101">IF(G451, "W", "")</f>
        <v>W</v>
      </c>
      <c r="I451" s="34">
        <v>100.0</v>
      </c>
      <c r="J451" s="96" t="str">
        <f t="shared" si="99"/>
        <v>FM</v>
      </c>
      <c r="L451" s="30" t="s">
        <v>856</v>
      </c>
      <c r="M451" s="30"/>
    </row>
    <row r="452">
      <c r="A452" s="29"/>
      <c r="B452" s="30" t="str">
        <f t="shared" si="98"/>
        <v>2m Simplex</v>
      </c>
      <c r="C452" s="31" t="s">
        <v>866</v>
      </c>
      <c r="D452" s="32">
        <v>146.49</v>
      </c>
      <c r="E452" t="str">
        <f t="shared" si="100"/>
        <v>W</v>
      </c>
      <c r="G452" s="33">
        <f t="shared" si="96"/>
        <v>146.49</v>
      </c>
      <c r="H452" s="30" t="str">
        <f t="shared" si="101"/>
        <v>W</v>
      </c>
      <c r="I452" s="34">
        <v>100.0</v>
      </c>
      <c r="J452" s="96" t="str">
        <f t="shared" si="99"/>
        <v>FM</v>
      </c>
      <c r="L452" s="30" t="s">
        <v>856</v>
      </c>
      <c r="M452" s="30"/>
    </row>
    <row r="453">
      <c r="A453" s="29"/>
      <c r="B453" s="30" t="str">
        <f t="shared" si="98"/>
        <v>2m Simplex</v>
      </c>
      <c r="C453" s="31" t="s">
        <v>867</v>
      </c>
      <c r="D453" s="32">
        <v>146.55</v>
      </c>
      <c r="E453" t="str">
        <f t="shared" si="100"/>
        <v>W</v>
      </c>
      <c r="G453" s="33">
        <f t="shared" si="96"/>
        <v>146.55</v>
      </c>
      <c r="H453" s="30" t="str">
        <f t="shared" si="101"/>
        <v>W</v>
      </c>
      <c r="I453" s="34">
        <v>100.0</v>
      </c>
      <c r="J453" s="96" t="str">
        <f t="shared" si="99"/>
        <v>FM</v>
      </c>
      <c r="L453" s="30" t="s">
        <v>856</v>
      </c>
      <c r="M453" s="30"/>
    </row>
    <row r="454">
      <c r="A454" s="29"/>
      <c r="B454" s="30" t="str">
        <f t="shared" si="98"/>
        <v>2m Simplex</v>
      </c>
      <c r="C454" s="31" t="s">
        <v>868</v>
      </c>
      <c r="D454" s="32">
        <v>146.58</v>
      </c>
      <c r="E454" s="30" t="s">
        <v>20</v>
      </c>
      <c r="G454" s="32">
        <v>146.58</v>
      </c>
      <c r="H454" s="30" t="s">
        <v>20</v>
      </c>
      <c r="I454" s="34">
        <v>100.0</v>
      </c>
      <c r="J454" s="35" t="s">
        <v>21</v>
      </c>
      <c r="L454" s="30" t="s">
        <v>856</v>
      </c>
      <c r="M454" s="30"/>
    </row>
    <row r="455">
      <c r="A455" s="29"/>
      <c r="B455" s="30" t="s">
        <v>40</v>
      </c>
      <c r="C455" s="31" t="s">
        <v>633</v>
      </c>
      <c r="D455" s="32">
        <v>446.0</v>
      </c>
      <c r="E455" t="str">
        <f t="shared" ref="E455:E464" si="102">IF(D455, "W", "")</f>
        <v>W</v>
      </c>
      <c r="G455" s="33">
        <f t="shared" ref="G455:G464" si="103">IF(D455, IF(AND(D455&gt;=145.1,D455&lt;=145.5), D455-0.6, IF(AND(D455&gt;=146,D455&lt;=146.4), D455+0.6, IF(AND(D455&gt;=146.6,D455&lt;=146.999999), D455-0.6, IF(AND(D455&gt;=147,D455&lt;=147.4), D455+0.6, IF(AND(D455&gt;=147.6,D455&lt;=148), D455-0.6, IF(AND(D455&gt;=442,D455&lt;=445), D455+5, D455)))))), "")</f>
        <v>446</v>
      </c>
      <c r="H455" s="30" t="str">
        <f t="shared" ref="H455:H464" si="104">IF(G455, "W", "")</f>
        <v>W</v>
      </c>
      <c r="I455" s="34">
        <v>100.0</v>
      </c>
      <c r="J455" s="35" t="s">
        <v>21</v>
      </c>
      <c r="L455" s="30" t="s">
        <v>858</v>
      </c>
      <c r="M455" s="30"/>
    </row>
    <row r="456">
      <c r="A456" s="29"/>
      <c r="B456" s="30" t="s">
        <v>40</v>
      </c>
      <c r="C456" s="31" t="s">
        <v>869</v>
      </c>
      <c r="D456" s="32">
        <v>446.1</v>
      </c>
      <c r="E456" t="str">
        <f t="shared" si="102"/>
        <v>W</v>
      </c>
      <c r="G456" s="33">
        <f t="shared" si="103"/>
        <v>446.1</v>
      </c>
      <c r="H456" s="30" t="str">
        <f t="shared" si="104"/>
        <v>W</v>
      </c>
      <c r="I456" s="34">
        <v>100.0</v>
      </c>
      <c r="J456" s="35" t="s">
        <v>21</v>
      </c>
      <c r="L456" s="30" t="s">
        <v>870</v>
      </c>
      <c r="M456" s="30"/>
    </row>
    <row r="457">
      <c r="A457" s="29"/>
      <c r="B457" s="30" t="s">
        <v>40</v>
      </c>
      <c r="C457" s="31" t="s">
        <v>871</v>
      </c>
      <c r="D457" s="32">
        <v>446.2</v>
      </c>
      <c r="E457" t="str">
        <f t="shared" si="102"/>
        <v>W</v>
      </c>
      <c r="G457" s="33">
        <f t="shared" si="103"/>
        <v>446.2</v>
      </c>
      <c r="H457" s="30" t="str">
        <f t="shared" si="104"/>
        <v>W</v>
      </c>
      <c r="I457" s="34"/>
      <c r="J457" s="35" t="s">
        <v>872</v>
      </c>
      <c r="L457" s="30" t="s">
        <v>873</v>
      </c>
      <c r="M457" s="30"/>
    </row>
    <row r="458">
      <c r="A458" s="29"/>
      <c r="B458" s="30" t="s">
        <v>40</v>
      </c>
      <c r="C458" s="31" t="s">
        <v>874</v>
      </c>
      <c r="D458" s="32">
        <v>446.3</v>
      </c>
      <c r="E458" t="str">
        <f t="shared" si="102"/>
        <v>W</v>
      </c>
      <c r="G458" s="33">
        <f t="shared" si="103"/>
        <v>446.3</v>
      </c>
      <c r="H458" s="30" t="str">
        <f t="shared" si="104"/>
        <v>W</v>
      </c>
      <c r="I458" s="34"/>
      <c r="J458" s="35" t="s">
        <v>38</v>
      </c>
      <c r="L458" s="30" t="s">
        <v>875</v>
      </c>
      <c r="M458" s="30"/>
    </row>
    <row r="459">
      <c r="A459" s="29"/>
      <c r="B459" s="30" t="s">
        <v>40</v>
      </c>
      <c r="C459" s="31" t="s">
        <v>876</v>
      </c>
      <c r="D459" s="32">
        <v>446.40000000000003</v>
      </c>
      <c r="E459" t="str">
        <f t="shared" si="102"/>
        <v>W</v>
      </c>
      <c r="G459" s="33">
        <f t="shared" si="103"/>
        <v>446.4</v>
      </c>
      <c r="H459" s="30" t="str">
        <f t="shared" si="104"/>
        <v>W</v>
      </c>
      <c r="I459" s="34">
        <v>100.0</v>
      </c>
      <c r="J459" s="35" t="s">
        <v>21</v>
      </c>
      <c r="L459" s="30" t="s">
        <v>870</v>
      </c>
      <c r="M459" s="30"/>
    </row>
    <row r="460">
      <c r="A460" s="29"/>
      <c r="B460" s="30" t="s">
        <v>40</v>
      </c>
      <c r="C460" s="31" t="s">
        <v>877</v>
      </c>
      <c r="D460" s="32">
        <v>446.50000000000006</v>
      </c>
      <c r="E460" t="str">
        <f t="shared" si="102"/>
        <v>W</v>
      </c>
      <c r="G460" s="33">
        <f t="shared" si="103"/>
        <v>446.5</v>
      </c>
      <c r="H460" s="30" t="str">
        <f t="shared" si="104"/>
        <v>W</v>
      </c>
      <c r="I460" s="34"/>
      <c r="J460" s="35" t="s">
        <v>232</v>
      </c>
      <c r="L460" s="30" t="s">
        <v>878</v>
      </c>
      <c r="M460" s="30"/>
    </row>
    <row r="461">
      <c r="A461" s="29"/>
      <c r="B461" s="30" t="s">
        <v>40</v>
      </c>
      <c r="C461" s="31" t="s">
        <v>879</v>
      </c>
      <c r="D461" s="32">
        <v>446.6000000000001</v>
      </c>
      <c r="E461" t="str">
        <f t="shared" si="102"/>
        <v>W</v>
      </c>
      <c r="G461" s="33">
        <f t="shared" si="103"/>
        <v>446.6</v>
      </c>
      <c r="H461" s="30" t="str">
        <f t="shared" si="104"/>
        <v>W</v>
      </c>
      <c r="I461" s="34"/>
      <c r="J461" s="35" t="s">
        <v>880</v>
      </c>
      <c r="L461" s="30" t="s">
        <v>881</v>
      </c>
      <c r="M461" s="30"/>
    </row>
    <row r="462">
      <c r="A462" s="29"/>
      <c r="B462" s="30" t="s">
        <v>40</v>
      </c>
      <c r="C462" s="31" t="s">
        <v>882</v>
      </c>
      <c r="D462" s="32">
        <v>446.7000000000001</v>
      </c>
      <c r="E462" t="str">
        <f t="shared" si="102"/>
        <v>W</v>
      </c>
      <c r="G462" s="33">
        <f t="shared" si="103"/>
        <v>446.7</v>
      </c>
      <c r="H462" s="30" t="str">
        <f t="shared" si="104"/>
        <v>W</v>
      </c>
      <c r="I462" s="34">
        <v>100.0</v>
      </c>
      <c r="J462" s="35" t="s">
        <v>21</v>
      </c>
      <c r="L462" s="30" t="s">
        <v>870</v>
      </c>
      <c r="M462" s="30"/>
    </row>
    <row r="463">
      <c r="A463" s="29"/>
      <c r="B463" s="30" t="s">
        <v>40</v>
      </c>
      <c r="C463" s="31" t="s">
        <v>883</v>
      </c>
      <c r="D463" s="32">
        <v>446.825</v>
      </c>
      <c r="E463" t="str">
        <f t="shared" si="102"/>
        <v>W</v>
      </c>
      <c r="G463" s="33">
        <f t="shared" si="103"/>
        <v>446.825</v>
      </c>
      <c r="H463" s="30" t="str">
        <f t="shared" si="104"/>
        <v>W</v>
      </c>
      <c r="I463" s="34"/>
      <c r="J463" s="35" t="s">
        <v>872</v>
      </c>
      <c r="L463" s="30" t="s">
        <v>873</v>
      </c>
      <c r="M463" s="30"/>
    </row>
    <row r="464">
      <c r="A464" s="29"/>
      <c r="B464" s="30" t="s">
        <v>40</v>
      </c>
      <c r="C464" s="31" t="s">
        <v>884</v>
      </c>
      <c r="D464" s="32">
        <v>446.9</v>
      </c>
      <c r="E464" t="str">
        <f t="shared" si="102"/>
        <v>W</v>
      </c>
      <c r="G464" s="33">
        <f t="shared" si="103"/>
        <v>446.9</v>
      </c>
      <c r="H464" s="30" t="str">
        <f t="shared" si="104"/>
        <v>W</v>
      </c>
      <c r="I464" s="34">
        <v>100.0</v>
      </c>
      <c r="J464" s="35" t="s">
        <v>21</v>
      </c>
      <c r="L464" s="30" t="s">
        <v>870</v>
      </c>
      <c r="M464" s="30"/>
    </row>
    <row r="465">
      <c r="A465" s="29"/>
      <c r="B465" s="30" t="s">
        <v>885</v>
      </c>
      <c r="C465" s="31"/>
      <c r="D465" s="32">
        <v>223.44</v>
      </c>
      <c r="E465" s="30" t="s">
        <v>20</v>
      </c>
      <c r="F465" s="32"/>
      <c r="G465" s="32">
        <v>223.44</v>
      </c>
      <c r="H465" s="30" t="s">
        <v>20</v>
      </c>
      <c r="I465" s="34">
        <v>100.0</v>
      </c>
      <c r="J465" s="35" t="s">
        <v>21</v>
      </c>
      <c r="L465" s="30" t="s">
        <v>856</v>
      </c>
      <c r="M465" s="30"/>
    </row>
    <row r="466">
      <c r="A466" s="29"/>
      <c r="B466" s="30" t="s">
        <v>885</v>
      </c>
      <c r="C466" s="31"/>
      <c r="D466" s="32">
        <v>223.5</v>
      </c>
      <c r="E466" s="30" t="s">
        <v>20</v>
      </c>
      <c r="G466" s="33">
        <f t="shared" ref="G466:G470" si="105">D466</f>
        <v>223.5</v>
      </c>
      <c r="H466" s="30" t="s">
        <v>20</v>
      </c>
      <c r="I466" s="34">
        <v>100.0</v>
      </c>
      <c r="J466" s="35" t="s">
        <v>21</v>
      </c>
      <c r="L466" s="30" t="s">
        <v>856</v>
      </c>
      <c r="M466" s="30"/>
    </row>
    <row r="467">
      <c r="A467" s="29"/>
      <c r="B467" s="30" t="s">
        <v>885</v>
      </c>
      <c r="C467" s="31"/>
      <c r="D467" s="32">
        <v>223.56</v>
      </c>
      <c r="E467" s="30" t="s">
        <v>20</v>
      </c>
      <c r="G467" s="33">
        <f t="shared" si="105"/>
        <v>223.56</v>
      </c>
      <c r="H467" s="30" t="s">
        <v>20</v>
      </c>
      <c r="I467" s="34">
        <v>100.0</v>
      </c>
      <c r="J467" s="35" t="s">
        <v>21</v>
      </c>
      <c r="L467" s="30" t="s">
        <v>856</v>
      </c>
      <c r="M467" s="30"/>
    </row>
    <row r="468">
      <c r="A468" s="29"/>
      <c r="B468" s="30" t="s">
        <v>885</v>
      </c>
      <c r="C468" s="31"/>
      <c r="D468" s="32">
        <v>223.6</v>
      </c>
      <c r="E468" s="30" t="s">
        <v>20</v>
      </c>
      <c r="G468" s="33">
        <f t="shared" si="105"/>
        <v>223.6</v>
      </c>
      <c r="H468" s="30" t="s">
        <v>20</v>
      </c>
      <c r="I468" s="34">
        <v>100.0</v>
      </c>
      <c r="J468" s="35" t="s">
        <v>21</v>
      </c>
      <c r="L468" s="30" t="s">
        <v>856</v>
      </c>
      <c r="M468" s="30"/>
    </row>
    <row r="469">
      <c r="A469" s="29"/>
      <c r="B469" s="30" t="s">
        <v>618</v>
      </c>
      <c r="C469" s="31" t="s">
        <v>886</v>
      </c>
      <c r="D469" s="32">
        <v>52.02</v>
      </c>
      <c r="E469" s="30" t="s">
        <v>20</v>
      </c>
      <c r="G469" s="33">
        <f t="shared" si="105"/>
        <v>52.02</v>
      </c>
      <c r="H469" s="30" t="s">
        <v>20</v>
      </c>
      <c r="I469" s="34">
        <v>100.0</v>
      </c>
      <c r="J469" s="35" t="s">
        <v>21</v>
      </c>
      <c r="L469" s="30" t="s">
        <v>856</v>
      </c>
      <c r="M469" s="30"/>
    </row>
    <row r="470">
      <c r="A470" s="29"/>
      <c r="B470" s="30" t="s">
        <v>618</v>
      </c>
      <c r="C470" s="31" t="s">
        <v>887</v>
      </c>
      <c r="D470" s="32">
        <v>52.04</v>
      </c>
      <c r="E470" s="30" t="s">
        <v>20</v>
      </c>
      <c r="G470" s="33">
        <f t="shared" si="105"/>
        <v>52.04</v>
      </c>
      <c r="H470" s="30" t="s">
        <v>20</v>
      </c>
      <c r="I470" s="34">
        <v>100.0</v>
      </c>
      <c r="J470" s="35" t="s">
        <v>21</v>
      </c>
      <c r="K470" s="30"/>
      <c r="L470" s="30" t="s">
        <v>856</v>
      </c>
      <c r="M470" s="30"/>
    </row>
    <row r="471">
      <c r="A471" s="29"/>
      <c r="B471" s="30" t="s">
        <v>618</v>
      </c>
      <c r="C471" s="31" t="s">
        <v>888</v>
      </c>
      <c r="D471" s="32">
        <v>52.525</v>
      </c>
      <c r="E471" s="30" t="s">
        <v>20</v>
      </c>
      <c r="G471" s="32">
        <v>52.525</v>
      </c>
      <c r="H471" s="30" t="s">
        <v>20</v>
      </c>
      <c r="I471" s="34">
        <v>100.0</v>
      </c>
      <c r="J471" s="35" t="s">
        <v>21</v>
      </c>
      <c r="K471" s="30"/>
      <c r="L471" s="30" t="s">
        <v>858</v>
      </c>
      <c r="M471" s="30"/>
    </row>
    <row r="472">
      <c r="A472" s="29"/>
      <c r="B472" s="30" t="s">
        <v>618</v>
      </c>
      <c r="C472" s="31" t="s">
        <v>889</v>
      </c>
      <c r="D472" s="32">
        <v>52.54</v>
      </c>
      <c r="E472" s="30" t="s">
        <v>20</v>
      </c>
      <c r="G472" s="32">
        <v>52.54</v>
      </c>
      <c r="H472" s="30" t="s">
        <v>20</v>
      </c>
      <c r="I472" s="34">
        <v>100.0</v>
      </c>
      <c r="J472" s="35" t="s">
        <v>21</v>
      </c>
      <c r="K472" s="30"/>
      <c r="L472" s="30" t="s">
        <v>856</v>
      </c>
      <c r="M472" s="30"/>
    </row>
    <row r="473">
      <c r="A473" s="29"/>
      <c r="B473" s="97" t="s">
        <v>890</v>
      </c>
      <c r="C473" s="98"/>
      <c r="D473" s="99"/>
      <c r="E473" s="99"/>
      <c r="F473" s="99"/>
      <c r="G473" s="100"/>
      <c r="H473" s="99"/>
      <c r="I473" s="101"/>
      <c r="J473" s="102"/>
      <c r="K473" s="99"/>
      <c r="L473" s="99"/>
      <c r="M473" s="99"/>
    </row>
    <row r="474">
      <c r="A474" s="29"/>
      <c r="B474" s="30" t="s">
        <v>891</v>
      </c>
      <c r="C474" s="31" t="s">
        <v>892</v>
      </c>
      <c r="D474" s="32">
        <v>7.24</v>
      </c>
      <c r="E474" s="33"/>
      <c r="F474" s="32"/>
      <c r="G474" s="32">
        <f>D474</f>
        <v>7.24</v>
      </c>
      <c r="I474" s="103"/>
      <c r="J474" s="35" t="s">
        <v>893</v>
      </c>
      <c r="L474" s="30" t="s">
        <v>894</v>
      </c>
      <c r="M474" s="30"/>
    </row>
    <row r="475">
      <c r="A475" s="29"/>
      <c r="B475" s="30" t="s">
        <v>895</v>
      </c>
      <c r="C475" s="31" t="s">
        <v>896</v>
      </c>
      <c r="D475" s="32">
        <v>3.902</v>
      </c>
      <c r="E475" s="33"/>
      <c r="F475" s="32"/>
      <c r="G475" s="32">
        <v>3.902</v>
      </c>
      <c r="I475" s="103"/>
      <c r="J475" s="35" t="s">
        <v>893</v>
      </c>
      <c r="L475" s="30" t="s">
        <v>897</v>
      </c>
      <c r="M475" s="30"/>
    </row>
    <row r="476">
      <c r="A476" s="29"/>
      <c r="B476" s="30" t="s">
        <v>898</v>
      </c>
      <c r="C476" s="31" t="s">
        <v>899</v>
      </c>
      <c r="D476" s="32">
        <v>1.8045</v>
      </c>
      <c r="E476" s="33"/>
      <c r="F476" s="32"/>
      <c r="G476" s="32">
        <v>1.8045</v>
      </c>
      <c r="I476" s="103"/>
      <c r="J476" s="35" t="s">
        <v>900</v>
      </c>
      <c r="L476" s="30" t="s">
        <v>901</v>
      </c>
      <c r="M476" s="30"/>
    </row>
    <row r="477">
      <c r="A477" s="29"/>
      <c r="B477" s="30" t="s">
        <v>902</v>
      </c>
      <c r="C477" s="31" t="s">
        <v>903</v>
      </c>
      <c r="D477" s="32">
        <v>3.5848</v>
      </c>
      <c r="E477" s="32"/>
      <c r="F477" s="32"/>
      <c r="G477" s="32">
        <v>3.5845</v>
      </c>
      <c r="I477" s="103"/>
      <c r="J477" s="35" t="s">
        <v>900</v>
      </c>
      <c r="L477" s="30" t="s">
        <v>904</v>
      </c>
      <c r="M477" s="30"/>
    </row>
    <row r="478">
      <c r="A478" s="29"/>
      <c r="B478" s="30" t="s">
        <v>905</v>
      </c>
      <c r="C478" s="31" t="s">
        <v>906</v>
      </c>
      <c r="D478" s="32">
        <v>7.055</v>
      </c>
      <c r="E478" s="33"/>
      <c r="F478" s="32"/>
      <c r="G478" s="32">
        <v>7.055</v>
      </c>
      <c r="I478" s="103"/>
      <c r="J478" s="35" t="s">
        <v>900</v>
      </c>
      <c r="L478" s="30" t="s">
        <v>907</v>
      </c>
      <c r="M478" s="30"/>
    </row>
    <row r="479">
      <c r="A479" s="29"/>
      <c r="B479" s="30" t="s">
        <v>908</v>
      </c>
      <c r="C479" s="31" t="s">
        <v>909</v>
      </c>
      <c r="D479" s="32">
        <v>5.3305</v>
      </c>
      <c r="E479" s="33"/>
      <c r="F479" s="32"/>
      <c r="G479" s="32">
        <v>5.3305</v>
      </c>
      <c r="I479" s="103"/>
      <c r="J479" s="35" t="s">
        <v>900</v>
      </c>
      <c r="L479" s="30" t="s">
        <v>910</v>
      </c>
      <c r="M479" s="30"/>
    </row>
    <row r="480">
      <c r="A480" s="29"/>
      <c r="B480" s="97" t="s">
        <v>911</v>
      </c>
      <c r="C480" s="98"/>
      <c r="D480" s="99"/>
      <c r="E480" s="99"/>
      <c r="F480" s="99"/>
      <c r="G480" s="100"/>
      <c r="H480" s="99"/>
      <c r="I480" s="101"/>
      <c r="J480" s="102"/>
      <c r="K480" s="99"/>
      <c r="L480" s="99"/>
      <c r="M480" s="99"/>
    </row>
    <row r="481">
      <c r="A481" s="29"/>
      <c r="B481" s="30" t="s">
        <v>911</v>
      </c>
      <c r="C481" s="31" t="s">
        <v>911</v>
      </c>
      <c r="D481" s="32">
        <v>144.39</v>
      </c>
      <c r="E481" s="33"/>
      <c r="F481" s="32"/>
      <c r="G481" s="32">
        <f t="shared" ref="G481:G483" si="106">D481</f>
        <v>144.39</v>
      </c>
      <c r="I481" s="103"/>
      <c r="J481" s="35" t="s">
        <v>21</v>
      </c>
      <c r="L481" s="30" t="s">
        <v>912</v>
      </c>
      <c r="M481" s="30"/>
    </row>
    <row r="482">
      <c r="A482" s="29"/>
      <c r="B482" s="30" t="s">
        <v>911</v>
      </c>
      <c r="C482" s="31" t="s">
        <v>913</v>
      </c>
      <c r="D482" s="32">
        <v>144.39</v>
      </c>
      <c r="E482" s="33"/>
      <c r="F482" s="32"/>
      <c r="G482" s="32">
        <f t="shared" si="106"/>
        <v>144.39</v>
      </c>
      <c r="I482" s="34">
        <v>100.0</v>
      </c>
      <c r="J482" s="35" t="s">
        <v>21</v>
      </c>
      <c r="L482" s="30" t="s">
        <v>914</v>
      </c>
      <c r="M482" s="30"/>
    </row>
    <row r="483">
      <c r="A483" s="29"/>
      <c r="B483" s="30" t="s">
        <v>911</v>
      </c>
      <c r="C483" s="31" t="s">
        <v>915</v>
      </c>
      <c r="D483" s="32">
        <v>144.39</v>
      </c>
      <c r="E483" s="33"/>
      <c r="F483" s="32"/>
      <c r="G483" s="32">
        <f t="shared" si="106"/>
        <v>144.39</v>
      </c>
      <c r="I483" s="34">
        <v>110.9</v>
      </c>
      <c r="J483" s="35" t="s">
        <v>21</v>
      </c>
      <c r="L483" s="30" t="s">
        <v>916</v>
      </c>
      <c r="M483" s="30"/>
    </row>
    <row r="484">
      <c r="A484" s="29"/>
      <c r="B484" s="97" t="s">
        <v>917</v>
      </c>
      <c r="C484" s="98"/>
      <c r="D484" s="99"/>
      <c r="E484" s="99"/>
      <c r="F484" s="99"/>
      <c r="G484" s="100"/>
      <c r="H484" s="99"/>
      <c r="I484" s="101"/>
      <c r="J484" s="102"/>
      <c r="K484" s="99"/>
      <c r="L484" s="99"/>
      <c r="M484" s="99"/>
    </row>
    <row r="485">
      <c r="A485" s="29"/>
      <c r="B485" s="30" t="s">
        <v>917</v>
      </c>
      <c r="C485" s="31" t="s">
        <v>918</v>
      </c>
      <c r="D485" s="32">
        <v>145.01</v>
      </c>
      <c r="E485" s="32" t="s">
        <v>20</v>
      </c>
      <c r="F485" s="32" t="s">
        <v>378</v>
      </c>
      <c r="G485" s="32">
        <f>D485</f>
        <v>145.01</v>
      </c>
      <c r="H485" s="30" t="s">
        <v>20</v>
      </c>
      <c r="I485" s="34" t="s">
        <v>378</v>
      </c>
      <c r="J485" s="35" t="s">
        <v>21</v>
      </c>
      <c r="M485" s="30"/>
    </row>
    <row r="486">
      <c r="A486" s="29"/>
      <c r="B486" s="30" t="s">
        <v>917</v>
      </c>
      <c r="C486" s="31" t="s">
        <v>919</v>
      </c>
      <c r="D486" s="32">
        <v>145.03</v>
      </c>
      <c r="E486" s="32" t="s">
        <v>20</v>
      </c>
      <c r="F486" s="32" t="s">
        <v>920</v>
      </c>
      <c r="G486" s="32">
        <v>145.03</v>
      </c>
      <c r="H486" s="30" t="s">
        <v>20</v>
      </c>
      <c r="I486" s="34" t="s">
        <v>378</v>
      </c>
      <c r="J486" s="35" t="s">
        <v>21</v>
      </c>
      <c r="L486" s="30" t="s">
        <v>921</v>
      </c>
      <c r="M486" s="30"/>
    </row>
  </sheetData>
  <mergeCells count="3">
    <mergeCell ref="B1:M2"/>
    <mergeCell ref="B3:M4"/>
    <mergeCell ref="B5:K5"/>
  </mergeCells>
  <conditionalFormatting sqref="C7:C71 C73:C80 C84 C98 C101 C105 C116:C117 C140:C145 C147:C157 C160:C199 C202:C204 C206:C208 C228:C237 C239:C259 C261:C263 C265:C267 C279:C282 C284 C287:C300 C362:C384 C386:C391 C394:C426 C430:C432 C439 C443:C464 C470:C472">
    <cfRule type="expression" dxfId="0" priority="1">
      <formula>LEN($C7)&gt;6</formula>
    </cfRule>
  </conditionalFormatting>
  <hyperlinks>
    <hyperlink r:id="rId1" ref="B1"/>
    <hyperlink r:id="rId2" ref="L83"/>
    <hyperlink r:id="rId3" ref="L89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14.25"/>
    <col customWidth="1" min="3" max="3" width="15.38"/>
    <col customWidth="1" min="4" max="4" width="23.0"/>
    <col customWidth="1" min="5" max="5" width="11.75"/>
    <col customWidth="1" min="6" max="6" width="9.13"/>
    <col customWidth="1" min="7" max="7" width="11.75"/>
    <col customWidth="1" min="8" max="8" width="8.88"/>
    <col customWidth="1" min="9" max="9" width="25.25"/>
    <col customWidth="1" min="10" max="10" width="39.88"/>
  </cols>
  <sheetData>
    <row r="1">
      <c r="A1" s="104" t="s">
        <v>922</v>
      </c>
      <c r="B1" s="105"/>
      <c r="C1" s="105"/>
      <c r="D1" s="105"/>
      <c r="E1" s="105"/>
      <c r="F1" s="106"/>
      <c r="G1" s="107" t="s">
        <v>923</v>
      </c>
      <c r="H1" s="108"/>
      <c r="I1" s="107" t="s">
        <v>924</v>
      </c>
      <c r="J1" s="108"/>
      <c r="K1" s="109"/>
      <c r="L1" s="109"/>
    </row>
    <row r="2">
      <c r="A2" s="110"/>
      <c r="F2" s="111"/>
      <c r="G2" s="112" t="s">
        <v>925</v>
      </c>
      <c r="H2" s="106"/>
      <c r="I2" s="112" t="s">
        <v>926</v>
      </c>
      <c r="J2" s="106"/>
      <c r="K2" s="109"/>
      <c r="L2" s="109"/>
    </row>
    <row r="3">
      <c r="A3" s="113"/>
      <c r="B3" s="114"/>
      <c r="C3" s="114"/>
      <c r="D3" s="114"/>
      <c r="E3" s="114"/>
      <c r="F3" s="115"/>
      <c r="G3" s="113"/>
      <c r="H3" s="115"/>
      <c r="I3" s="113"/>
      <c r="J3" s="115"/>
      <c r="K3" s="109"/>
      <c r="L3" s="109"/>
    </row>
    <row r="4">
      <c r="A4" s="116"/>
      <c r="B4" s="114"/>
      <c r="C4" s="114"/>
      <c r="D4" s="114"/>
      <c r="E4" s="114"/>
      <c r="F4" s="114"/>
      <c r="G4" s="114"/>
      <c r="H4" s="114"/>
      <c r="I4" s="114"/>
      <c r="J4" s="115"/>
      <c r="K4" s="109"/>
      <c r="L4" s="117"/>
    </row>
    <row r="5" ht="27.75" customHeight="1">
      <c r="A5" s="118"/>
      <c r="B5" s="119" t="s">
        <v>7</v>
      </c>
      <c r="C5" s="119" t="s">
        <v>927</v>
      </c>
      <c r="D5" s="119" t="s">
        <v>928</v>
      </c>
      <c r="E5" s="119" t="s">
        <v>929</v>
      </c>
      <c r="F5" s="119" t="s">
        <v>930</v>
      </c>
      <c r="G5" s="119" t="s">
        <v>931</v>
      </c>
      <c r="H5" s="119" t="s">
        <v>932</v>
      </c>
      <c r="I5" s="119" t="s">
        <v>933</v>
      </c>
      <c r="J5" s="119" t="s">
        <v>16</v>
      </c>
    </row>
    <row r="6">
      <c r="A6" s="120"/>
      <c r="B6" s="121" t="s">
        <v>934</v>
      </c>
      <c r="C6" s="122" t="s">
        <v>288</v>
      </c>
      <c r="D6" s="122" t="s">
        <v>935</v>
      </c>
      <c r="E6" s="121" t="s">
        <v>936</v>
      </c>
      <c r="F6" s="121" t="s">
        <v>378</v>
      </c>
      <c r="G6" s="121" t="s">
        <v>937</v>
      </c>
      <c r="H6" s="121">
        <v>110.9</v>
      </c>
      <c r="I6" s="121" t="s">
        <v>938</v>
      </c>
      <c r="J6" s="123"/>
    </row>
    <row r="7">
      <c r="A7" s="120"/>
      <c r="B7" s="121" t="s">
        <v>934</v>
      </c>
      <c r="C7" s="122" t="s">
        <v>295</v>
      </c>
      <c r="D7" s="122" t="s">
        <v>939</v>
      </c>
      <c r="E7" s="121" t="s">
        <v>940</v>
      </c>
      <c r="F7" s="121">
        <v>107.2</v>
      </c>
      <c r="G7" s="121" t="s">
        <v>941</v>
      </c>
      <c r="H7" s="121">
        <v>107.2</v>
      </c>
      <c r="I7" s="121" t="s">
        <v>938</v>
      </c>
      <c r="J7" s="121" t="s">
        <v>942</v>
      </c>
    </row>
    <row r="8">
      <c r="A8" s="120"/>
      <c r="B8" s="121" t="s">
        <v>943</v>
      </c>
      <c r="C8" s="122" t="s">
        <v>860</v>
      </c>
      <c r="D8" s="122" t="s">
        <v>944</v>
      </c>
      <c r="E8" s="121" t="s">
        <v>945</v>
      </c>
      <c r="F8" s="121" t="s">
        <v>378</v>
      </c>
      <c r="G8" s="121" t="s">
        <v>945</v>
      </c>
      <c r="H8" s="121">
        <v>100.0</v>
      </c>
      <c r="I8" s="121" t="s">
        <v>938</v>
      </c>
      <c r="J8" s="123"/>
    </row>
    <row r="9">
      <c r="A9" s="120"/>
      <c r="B9" s="121" t="s">
        <v>943</v>
      </c>
      <c r="C9" s="122" t="s">
        <v>869</v>
      </c>
      <c r="D9" s="122" t="s">
        <v>946</v>
      </c>
      <c r="E9" s="121" t="s">
        <v>947</v>
      </c>
      <c r="F9" s="121" t="s">
        <v>378</v>
      </c>
      <c r="G9" s="121" t="s">
        <v>947</v>
      </c>
      <c r="H9" s="121">
        <v>100.0</v>
      </c>
      <c r="I9" s="121" t="s">
        <v>938</v>
      </c>
      <c r="J9" s="123"/>
    </row>
    <row r="10">
      <c r="A10" s="120"/>
      <c r="B10" s="121" t="s">
        <v>934</v>
      </c>
      <c r="C10" s="122" t="s">
        <v>46</v>
      </c>
      <c r="D10" s="122" t="s">
        <v>948</v>
      </c>
      <c r="E10" s="121" t="s">
        <v>949</v>
      </c>
      <c r="F10" s="121" t="s">
        <v>378</v>
      </c>
      <c r="G10" s="121" t="s">
        <v>950</v>
      </c>
      <c r="H10" s="121">
        <v>141.3</v>
      </c>
      <c r="I10" s="121" t="s">
        <v>938</v>
      </c>
      <c r="J10" s="123"/>
    </row>
    <row r="11">
      <c r="A11" s="120"/>
      <c r="B11" s="121" t="s">
        <v>934</v>
      </c>
      <c r="C11" s="122" t="s">
        <v>48</v>
      </c>
      <c r="D11" s="122" t="s">
        <v>951</v>
      </c>
      <c r="E11" s="121" t="s">
        <v>952</v>
      </c>
      <c r="F11" s="121" t="s">
        <v>378</v>
      </c>
      <c r="G11" s="121" t="s">
        <v>953</v>
      </c>
      <c r="H11" s="121">
        <v>141.3</v>
      </c>
      <c r="I11" s="121" t="s">
        <v>938</v>
      </c>
      <c r="J11" s="123"/>
    </row>
    <row r="12">
      <c r="A12" s="120"/>
      <c r="B12" s="121" t="s">
        <v>943</v>
      </c>
      <c r="C12" s="122" t="s">
        <v>56</v>
      </c>
      <c r="D12" s="122" t="s">
        <v>954</v>
      </c>
      <c r="E12" s="121" t="s">
        <v>955</v>
      </c>
      <c r="F12" s="121" t="s">
        <v>378</v>
      </c>
      <c r="G12" s="121" t="s">
        <v>955</v>
      </c>
      <c r="H12" s="124">
        <v>100.0</v>
      </c>
      <c r="I12" s="121" t="s">
        <v>938</v>
      </c>
      <c r="J12" s="123"/>
    </row>
    <row r="13">
      <c r="A13" s="120"/>
      <c r="B13" s="121" t="s">
        <v>934</v>
      </c>
      <c r="C13" s="122" t="s">
        <v>136</v>
      </c>
      <c r="D13" s="122" t="s">
        <v>956</v>
      </c>
      <c r="E13" s="121" t="s">
        <v>957</v>
      </c>
      <c r="F13" s="121" t="s">
        <v>378</v>
      </c>
      <c r="G13" s="121" t="s">
        <v>958</v>
      </c>
      <c r="H13" s="121">
        <v>110.9</v>
      </c>
      <c r="I13" s="121" t="s">
        <v>938</v>
      </c>
      <c r="J13" s="121" t="s">
        <v>959</v>
      </c>
    </row>
    <row r="14">
      <c r="A14" s="120"/>
      <c r="B14" s="121" t="s">
        <v>934</v>
      </c>
      <c r="C14" s="122" t="s">
        <v>142</v>
      </c>
      <c r="D14" s="122" t="s">
        <v>960</v>
      </c>
      <c r="E14" s="121" t="s">
        <v>961</v>
      </c>
      <c r="F14" s="121" t="s">
        <v>378</v>
      </c>
      <c r="G14" s="121" t="s">
        <v>962</v>
      </c>
      <c r="H14" s="121">
        <v>110.9</v>
      </c>
      <c r="I14" s="121" t="s">
        <v>938</v>
      </c>
      <c r="J14" s="123"/>
    </row>
    <row r="15">
      <c r="A15" s="120"/>
      <c r="B15" s="121" t="s">
        <v>943</v>
      </c>
      <c r="C15" s="122" t="s">
        <v>185</v>
      </c>
      <c r="D15" s="122" t="s">
        <v>963</v>
      </c>
      <c r="E15" s="121" t="s">
        <v>964</v>
      </c>
      <c r="F15" s="121">
        <v>100.0</v>
      </c>
      <c r="G15" s="121" t="s">
        <v>964</v>
      </c>
      <c r="H15" s="124">
        <v>100.0</v>
      </c>
      <c r="I15" s="121" t="s">
        <v>938</v>
      </c>
      <c r="J15" s="123"/>
    </row>
    <row r="16">
      <c r="A16" s="120"/>
      <c r="B16" s="121" t="s">
        <v>934</v>
      </c>
      <c r="C16" s="122" t="s">
        <v>285</v>
      </c>
      <c r="D16" s="122" t="s">
        <v>965</v>
      </c>
      <c r="E16" s="121" t="s">
        <v>966</v>
      </c>
      <c r="F16" s="121">
        <v>110.9</v>
      </c>
      <c r="G16" s="121" t="s">
        <v>967</v>
      </c>
      <c r="H16" s="121">
        <v>110.9</v>
      </c>
      <c r="I16" s="121" t="s">
        <v>938</v>
      </c>
      <c r="J16" s="125" t="s">
        <v>968</v>
      </c>
    </row>
    <row r="17">
      <c r="A17" s="120"/>
      <c r="B17" s="121" t="s">
        <v>934</v>
      </c>
      <c r="C17" s="122" t="s">
        <v>298</v>
      </c>
      <c r="D17" s="122" t="s">
        <v>969</v>
      </c>
      <c r="E17" s="121" t="s">
        <v>970</v>
      </c>
      <c r="F17" s="121">
        <v>131.8</v>
      </c>
      <c r="G17" s="121" t="s">
        <v>971</v>
      </c>
      <c r="H17" s="121">
        <v>131.8</v>
      </c>
      <c r="I17" s="121" t="s">
        <v>972</v>
      </c>
      <c r="J17" s="121" t="s">
        <v>973</v>
      </c>
    </row>
    <row r="18">
      <c r="A18" s="120"/>
      <c r="B18" s="121" t="s">
        <v>943</v>
      </c>
      <c r="C18" s="122" t="s">
        <v>324</v>
      </c>
      <c r="D18" s="122" t="s">
        <v>974</v>
      </c>
      <c r="E18" s="121" t="s">
        <v>975</v>
      </c>
      <c r="F18" s="121" t="s">
        <v>378</v>
      </c>
      <c r="G18" s="121" t="s">
        <v>975</v>
      </c>
      <c r="H18" s="124">
        <v>100.0</v>
      </c>
      <c r="I18" s="121" t="s">
        <v>938</v>
      </c>
      <c r="J18" s="121" t="s">
        <v>973</v>
      </c>
    </row>
    <row r="19">
      <c r="A19" s="120"/>
      <c r="B19" s="121" t="s">
        <v>934</v>
      </c>
      <c r="C19" s="122" t="s">
        <v>431</v>
      </c>
      <c r="D19" s="122" t="s">
        <v>976</v>
      </c>
      <c r="E19" s="121" t="s">
        <v>977</v>
      </c>
      <c r="F19" s="121" t="s">
        <v>378</v>
      </c>
      <c r="G19" s="121" t="s">
        <v>978</v>
      </c>
      <c r="H19" s="121">
        <v>110.9</v>
      </c>
      <c r="I19" s="121" t="s">
        <v>938</v>
      </c>
      <c r="J19" s="123"/>
    </row>
    <row r="20">
      <c r="A20" s="120"/>
      <c r="B20" s="121" t="s">
        <v>934</v>
      </c>
      <c r="C20" s="122" t="s">
        <v>434</v>
      </c>
      <c r="D20" s="122" t="s">
        <v>979</v>
      </c>
      <c r="E20" s="121" t="s">
        <v>980</v>
      </c>
      <c r="F20" s="121" t="s">
        <v>378</v>
      </c>
      <c r="G20" s="121" t="s">
        <v>981</v>
      </c>
      <c r="H20" s="121">
        <v>110.9</v>
      </c>
      <c r="I20" s="121" t="s">
        <v>938</v>
      </c>
      <c r="J20" s="123"/>
    </row>
    <row r="21">
      <c r="A21" s="120"/>
      <c r="B21" s="121" t="s">
        <v>943</v>
      </c>
      <c r="C21" s="122" t="s">
        <v>443</v>
      </c>
      <c r="D21" s="122" t="s">
        <v>982</v>
      </c>
      <c r="E21" s="121" t="s">
        <v>983</v>
      </c>
      <c r="F21" s="121" t="s">
        <v>378</v>
      </c>
      <c r="G21" s="121" t="s">
        <v>983</v>
      </c>
      <c r="H21" s="121">
        <v>100.0</v>
      </c>
      <c r="I21" s="121" t="s">
        <v>938</v>
      </c>
      <c r="J21" s="123"/>
    </row>
    <row r="22">
      <c r="A22" s="120"/>
      <c r="B22" s="121" t="s">
        <v>934</v>
      </c>
      <c r="C22" s="122" t="s">
        <v>0</v>
      </c>
      <c r="D22" s="122" t="s">
        <v>984</v>
      </c>
      <c r="E22" s="121" t="s">
        <v>985</v>
      </c>
      <c r="F22" s="121" t="s">
        <v>378</v>
      </c>
      <c r="G22" s="121" t="s">
        <v>986</v>
      </c>
      <c r="H22" s="121">
        <v>110.9</v>
      </c>
      <c r="I22" s="121" t="s">
        <v>938</v>
      </c>
      <c r="J22" s="121" t="s">
        <v>987</v>
      </c>
    </row>
    <row r="23">
      <c r="A23" s="120"/>
      <c r="B23" s="121" t="s">
        <v>934</v>
      </c>
      <c r="C23" s="122" t="s">
        <v>469</v>
      </c>
      <c r="D23" s="122" t="s">
        <v>988</v>
      </c>
      <c r="E23" s="121" t="s">
        <v>989</v>
      </c>
      <c r="F23" s="121" t="s">
        <v>378</v>
      </c>
      <c r="G23" s="121" t="s">
        <v>990</v>
      </c>
      <c r="H23" s="121">
        <v>131.8</v>
      </c>
      <c r="I23" s="121" t="s">
        <v>938</v>
      </c>
      <c r="J23" s="123"/>
    </row>
    <row r="24">
      <c r="A24" s="120"/>
      <c r="B24" s="121" t="s">
        <v>943</v>
      </c>
      <c r="C24" s="122" t="s">
        <v>482</v>
      </c>
      <c r="D24" s="122" t="s">
        <v>991</v>
      </c>
      <c r="E24" s="121" t="s">
        <v>992</v>
      </c>
      <c r="F24" s="121" t="s">
        <v>378</v>
      </c>
      <c r="G24" s="121" t="s">
        <v>992</v>
      </c>
      <c r="H24" s="124">
        <v>100.0</v>
      </c>
      <c r="I24" s="121" t="s">
        <v>938</v>
      </c>
      <c r="J24" s="123"/>
    </row>
    <row r="25">
      <c r="A25" s="120"/>
      <c r="B25" s="121" t="s">
        <v>934</v>
      </c>
      <c r="C25" s="122" t="s">
        <v>527</v>
      </c>
      <c r="D25" s="122" t="s">
        <v>993</v>
      </c>
      <c r="E25" s="121" t="s">
        <v>994</v>
      </c>
      <c r="F25" s="121" t="s">
        <v>378</v>
      </c>
      <c r="G25" s="121" t="s">
        <v>995</v>
      </c>
      <c r="H25" s="121">
        <v>141.3</v>
      </c>
      <c r="I25" s="121" t="s">
        <v>938</v>
      </c>
      <c r="J25" s="121" t="s">
        <v>996</v>
      </c>
    </row>
    <row r="26">
      <c r="A26" s="120"/>
      <c r="B26" s="121" t="s">
        <v>934</v>
      </c>
      <c r="C26" s="122" t="s">
        <v>534</v>
      </c>
      <c r="D26" s="122" t="s">
        <v>997</v>
      </c>
      <c r="E26" s="121" t="s">
        <v>998</v>
      </c>
      <c r="F26" s="121" t="s">
        <v>378</v>
      </c>
      <c r="G26" s="121" t="s">
        <v>999</v>
      </c>
      <c r="H26" s="121">
        <v>131.8</v>
      </c>
      <c r="I26" s="121" t="s">
        <v>938</v>
      </c>
      <c r="J26" s="123"/>
    </row>
    <row r="27">
      <c r="A27" s="120"/>
      <c r="B27" s="121" t="s">
        <v>943</v>
      </c>
      <c r="C27" s="122" t="s">
        <v>554</v>
      </c>
      <c r="D27" s="122" t="s">
        <v>1000</v>
      </c>
      <c r="E27" s="121" t="s">
        <v>1001</v>
      </c>
      <c r="F27" s="121" t="s">
        <v>378</v>
      </c>
      <c r="G27" s="121" t="s">
        <v>1001</v>
      </c>
      <c r="H27" s="124">
        <v>100.0</v>
      </c>
      <c r="I27" s="121" t="s">
        <v>938</v>
      </c>
      <c r="J27" s="123"/>
    </row>
    <row r="28">
      <c r="A28" s="126" t="s">
        <v>1002</v>
      </c>
    </row>
    <row r="29">
      <c r="A29" s="126" t="s">
        <v>1003</v>
      </c>
    </row>
    <row r="30">
      <c r="A30" s="126" t="s">
        <v>1004</v>
      </c>
      <c r="J30" s="127"/>
    </row>
  </sheetData>
  <mergeCells count="9">
    <mergeCell ref="A29:J29"/>
    <mergeCell ref="A30:I30"/>
    <mergeCell ref="A1:F3"/>
    <mergeCell ref="G1:H1"/>
    <mergeCell ref="I1:J1"/>
    <mergeCell ref="G2:H3"/>
    <mergeCell ref="I2:J3"/>
    <mergeCell ref="A4:J4"/>
    <mergeCell ref="A28:J28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3" max="3" width="28.63"/>
    <col customWidth="1" min="4" max="4" width="14.13"/>
  </cols>
  <sheetData>
    <row r="1">
      <c r="A1" s="128"/>
      <c r="B1" s="128"/>
      <c r="C1" s="128" t="s">
        <v>1005</v>
      </c>
      <c r="D1" s="128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>
      <c r="A2" s="129" t="s">
        <v>1006</v>
      </c>
      <c r="B2" s="129" t="s">
        <v>1007</v>
      </c>
      <c r="C2" s="129" t="s">
        <v>1008</v>
      </c>
      <c r="D2" s="129" t="s">
        <v>1009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>
      <c r="A3" s="130">
        <v>44685.0</v>
      </c>
      <c r="B3" s="131" t="s">
        <v>1010</v>
      </c>
      <c r="C3" s="131" t="s">
        <v>1011</v>
      </c>
      <c r="D3" s="131" t="s">
        <v>1012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>
      <c r="A4" s="130">
        <v>44686.0</v>
      </c>
      <c r="B4" s="131" t="s">
        <v>1013</v>
      </c>
      <c r="C4" s="131" t="s">
        <v>1014</v>
      </c>
      <c r="D4" s="131" t="s">
        <v>1015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>
      <c r="A5" s="132"/>
      <c r="B5" s="131" t="s">
        <v>1016</v>
      </c>
      <c r="C5" s="131" t="s">
        <v>1017</v>
      </c>
      <c r="D5" s="131" t="s">
        <v>1018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>
      <c r="A6" s="132"/>
      <c r="B6" s="131" t="s">
        <v>1019</v>
      </c>
      <c r="C6" s="131" t="s">
        <v>1020</v>
      </c>
      <c r="D6" s="131" t="s">
        <v>1021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>
      <c r="A7" s="132"/>
      <c r="B7" s="131" t="s">
        <v>1022</v>
      </c>
      <c r="C7" s="131" t="s">
        <v>1023</v>
      </c>
      <c r="D7" s="131" t="s">
        <v>1021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>
      <c r="A8" s="132"/>
      <c r="B8" s="131" t="s">
        <v>1024</v>
      </c>
      <c r="C8" s="131" t="s">
        <v>1025</v>
      </c>
      <c r="D8" s="131" t="s">
        <v>1026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>
      <c r="A9" s="132"/>
      <c r="B9" s="131" t="s">
        <v>1027</v>
      </c>
      <c r="C9" s="131" t="s">
        <v>1025</v>
      </c>
      <c r="D9" s="131" t="s">
        <v>1026</v>
      </c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>
      <c r="A10" s="132"/>
      <c r="B10" s="131" t="s">
        <v>477</v>
      </c>
      <c r="C10" s="131" t="s">
        <v>1025</v>
      </c>
      <c r="D10" s="131" t="s">
        <v>1026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>
      <c r="A11" s="132"/>
      <c r="B11" s="131" t="s">
        <v>1028</v>
      </c>
      <c r="C11" s="131" t="s">
        <v>1025</v>
      </c>
      <c r="D11" s="131" t="s">
        <v>1026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>
      <c r="A12" s="132"/>
      <c r="B12" s="131" t="s">
        <v>1029</v>
      </c>
      <c r="C12" s="131" t="s">
        <v>1025</v>
      </c>
      <c r="D12" s="131" t="s">
        <v>1026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>
      <c r="A13" s="132"/>
      <c r="B13" s="131" t="s">
        <v>1030</v>
      </c>
      <c r="C13" s="131" t="s">
        <v>1031</v>
      </c>
      <c r="D13" s="131" t="s">
        <v>1032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>
      <c r="A14" s="132"/>
      <c r="B14" s="131" t="s">
        <v>1033</v>
      </c>
      <c r="C14" s="131" t="s">
        <v>1031</v>
      </c>
      <c r="D14" s="131" t="s">
        <v>1034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>
      <c r="A15" s="132"/>
      <c r="B15" s="131" t="s">
        <v>1035</v>
      </c>
      <c r="C15" s="131" t="s">
        <v>1031</v>
      </c>
      <c r="D15" s="131" t="s">
        <v>1036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>
      <c r="A16" s="132"/>
      <c r="B16" s="131" t="s">
        <v>1037</v>
      </c>
      <c r="C16" s="131" t="s">
        <v>1038</v>
      </c>
      <c r="D16" s="131" t="s">
        <v>1039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>
      <c r="A17" s="132"/>
      <c r="B17" s="131" t="s">
        <v>1040</v>
      </c>
      <c r="C17" s="133" t="s">
        <v>1041</v>
      </c>
      <c r="D17" s="131" t="s">
        <v>1039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>
      <c r="A18" s="130">
        <v>44687.0</v>
      </c>
      <c r="B18" s="131" t="s">
        <v>1042</v>
      </c>
      <c r="C18" s="131" t="s">
        <v>1031</v>
      </c>
      <c r="D18" s="131" t="s">
        <v>1043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>
      <c r="A19" s="132"/>
      <c r="B19" s="131" t="s">
        <v>1044</v>
      </c>
      <c r="C19" s="131" t="s">
        <v>1045</v>
      </c>
      <c r="D19" s="131" t="s">
        <v>1043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>
      <c r="A20" s="130">
        <v>44692.0</v>
      </c>
      <c r="B20" s="131" t="s">
        <v>55</v>
      </c>
      <c r="C20" s="131" t="s">
        <v>1046</v>
      </c>
      <c r="D20" s="131" t="s">
        <v>1047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>
      <c r="A21" s="130">
        <v>44693.0</v>
      </c>
      <c r="B21" s="131" t="s">
        <v>1048</v>
      </c>
      <c r="C21" s="131" t="s">
        <v>1049</v>
      </c>
      <c r="D21" s="131" t="s">
        <v>1050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>
      <c r="A22" s="130">
        <v>44694.0</v>
      </c>
      <c r="B22" s="131" t="s">
        <v>1051</v>
      </c>
      <c r="C22" s="131" t="s">
        <v>1052</v>
      </c>
      <c r="D22" s="131" t="s">
        <v>1053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>
      <c r="A23" s="130"/>
      <c r="B23" s="131" t="s">
        <v>1013</v>
      </c>
      <c r="C23" s="131" t="s">
        <v>1054</v>
      </c>
      <c r="D23" s="131" t="s">
        <v>1053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>
      <c r="A24" s="132"/>
      <c r="B24" s="131" t="s">
        <v>71</v>
      </c>
      <c r="C24" s="131" t="s">
        <v>1031</v>
      </c>
      <c r="D24" s="131" t="s">
        <v>1053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>
      <c r="A25" s="132"/>
      <c r="B25" s="131" t="s">
        <v>104</v>
      </c>
      <c r="C25" s="131" t="s">
        <v>1031</v>
      </c>
      <c r="D25" s="131" t="s">
        <v>1053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>
      <c r="A26" s="132"/>
      <c r="B26" s="131" t="s">
        <v>108</v>
      </c>
      <c r="C26" s="131" t="s">
        <v>1031</v>
      </c>
      <c r="D26" s="131" t="s">
        <v>1053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>
      <c r="A27" s="132"/>
      <c r="B27" s="131" t="s">
        <v>807</v>
      </c>
      <c r="C27" s="131" t="s">
        <v>1031</v>
      </c>
      <c r="D27" s="131" t="s">
        <v>1053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>
      <c r="A28" s="132"/>
      <c r="B28" s="131" t="s">
        <v>104</v>
      </c>
      <c r="C28" s="131" t="s">
        <v>1031</v>
      </c>
      <c r="D28" s="131" t="s">
        <v>1053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>
      <c r="A29" s="130">
        <v>44699.0</v>
      </c>
      <c r="B29" s="131" t="s">
        <v>1010</v>
      </c>
      <c r="C29" s="131" t="s">
        <v>1055</v>
      </c>
      <c r="D29" s="131" t="s">
        <v>1012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>
      <c r="A30" s="132"/>
      <c r="B30" s="131" t="s">
        <v>1016</v>
      </c>
      <c r="C30" s="131" t="s">
        <v>1056</v>
      </c>
      <c r="D30" s="131" t="s">
        <v>1018</v>
      </c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>
      <c r="A31" s="132"/>
      <c r="B31" s="131" t="s">
        <v>1057</v>
      </c>
      <c r="C31" s="131" t="s">
        <v>1058</v>
      </c>
      <c r="D31" s="131" t="s">
        <v>1059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>
      <c r="A32" s="132"/>
      <c r="B32" s="131" t="s">
        <v>1060</v>
      </c>
      <c r="C32" s="131" t="s">
        <v>1061</v>
      </c>
      <c r="D32" s="131" t="s">
        <v>1062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>
      <c r="A33" s="130">
        <v>44705.0</v>
      </c>
      <c r="B33" s="131" t="s">
        <v>1013</v>
      </c>
      <c r="C33" s="131" t="s">
        <v>1063</v>
      </c>
      <c r="D33" s="131" t="s">
        <v>1064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>
      <c r="A34" s="132"/>
      <c r="B34" s="131" t="s">
        <v>71</v>
      </c>
      <c r="C34" s="131" t="s">
        <v>1065</v>
      </c>
      <c r="D34" s="131" t="s">
        <v>1064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>
      <c r="A35" s="132"/>
      <c r="B35" s="131" t="s">
        <v>807</v>
      </c>
      <c r="C35" s="131" t="s">
        <v>1066</v>
      </c>
      <c r="D35" s="131" t="s">
        <v>1064</v>
      </c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>
      <c r="A36" s="132"/>
      <c r="B36" s="131" t="s">
        <v>68</v>
      </c>
      <c r="C36" s="131" t="s">
        <v>1067</v>
      </c>
      <c r="D36" s="131" t="s">
        <v>1064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>
      <c r="A37" s="132"/>
      <c r="B37" s="131" t="s">
        <v>1068</v>
      </c>
      <c r="C37" s="131" t="s">
        <v>1069</v>
      </c>
      <c r="D37" s="131" t="s">
        <v>1064</v>
      </c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>
      <c r="A38" s="132"/>
      <c r="B38" s="131" t="s">
        <v>1070</v>
      </c>
      <c r="C38" s="131" t="s">
        <v>1071</v>
      </c>
      <c r="D38" s="131" t="s">
        <v>1064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</row>
    <row r="39">
      <c r="A39" s="132"/>
      <c r="B39" s="131" t="s">
        <v>1072</v>
      </c>
      <c r="C39" s="131" t="s">
        <v>1031</v>
      </c>
      <c r="D39" s="131" t="s">
        <v>1073</v>
      </c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>
      <c r="A40" s="132"/>
      <c r="B40" s="131" t="s">
        <v>1074</v>
      </c>
      <c r="C40" s="131" t="s">
        <v>1031</v>
      </c>
      <c r="D40" s="131" t="s">
        <v>1075</v>
      </c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>
      <c r="A41" s="132"/>
      <c r="B41" s="131" t="s">
        <v>446</v>
      </c>
      <c r="C41" s="131" t="s">
        <v>1031</v>
      </c>
      <c r="D41" s="131" t="s">
        <v>1076</v>
      </c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>
      <c r="A42" s="132"/>
      <c r="B42" s="131" t="s">
        <v>1077</v>
      </c>
      <c r="C42" s="131" t="s">
        <v>1049</v>
      </c>
      <c r="D42" s="131" t="s">
        <v>1078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>
      <c r="A43" s="132"/>
      <c r="B43" s="131" t="s">
        <v>1079</v>
      </c>
      <c r="C43" s="131" t="s">
        <v>1031</v>
      </c>
      <c r="D43" s="131" t="s">
        <v>1078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>
      <c r="A44" s="132"/>
      <c r="B44" s="131" t="s">
        <v>1080</v>
      </c>
      <c r="C44" s="131" t="s">
        <v>1031</v>
      </c>
      <c r="D44" s="131" t="s">
        <v>1078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>
      <c r="A45" s="130">
        <v>44711.0</v>
      </c>
      <c r="B45" s="131" t="s">
        <v>1081</v>
      </c>
      <c r="C45" s="131" t="s">
        <v>1082</v>
      </c>
      <c r="D45" s="131" t="s">
        <v>1083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>
      <c r="A46" s="132"/>
      <c r="B46" s="131" t="s">
        <v>667</v>
      </c>
      <c r="C46" s="131" t="s">
        <v>1061</v>
      </c>
      <c r="D46" s="131" t="s">
        <v>1084</v>
      </c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>
      <c r="A47" s="130">
        <v>44712.0</v>
      </c>
      <c r="B47" s="131" t="s">
        <v>1085</v>
      </c>
      <c r="C47" s="131" t="s">
        <v>1086</v>
      </c>
      <c r="D47" s="131" t="s">
        <v>1039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>
      <c r="A48" s="132"/>
      <c r="B48" s="131" t="s">
        <v>87</v>
      </c>
      <c r="C48" s="131" t="s">
        <v>1087</v>
      </c>
      <c r="D48" s="131" t="s">
        <v>1088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>
      <c r="A49" s="130">
        <v>44713.0</v>
      </c>
      <c r="B49" s="131" t="s">
        <v>1089</v>
      </c>
      <c r="C49" s="131" t="s">
        <v>1090</v>
      </c>
      <c r="D49" s="131" t="s">
        <v>1091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>
      <c r="A50" s="130">
        <v>44714.0</v>
      </c>
      <c r="B50" s="131" t="s">
        <v>1060</v>
      </c>
      <c r="C50" s="131" t="s">
        <v>1092</v>
      </c>
      <c r="D50" s="131" t="s">
        <v>1062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>
      <c r="A51" s="130">
        <v>44733.0</v>
      </c>
      <c r="B51" s="131" t="s">
        <v>1089</v>
      </c>
      <c r="C51" s="131" t="s">
        <v>1093</v>
      </c>
      <c r="D51" s="131" t="s">
        <v>1091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>
      <c r="A52" s="130">
        <v>44796.0</v>
      </c>
      <c r="B52" s="131" t="s">
        <v>1094</v>
      </c>
      <c r="C52" s="131" t="s">
        <v>1095</v>
      </c>
      <c r="D52" s="131" t="s">
        <v>1012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>
      <c r="A53" s="130">
        <v>45026.0</v>
      </c>
      <c r="B53" s="131" t="s">
        <v>1037</v>
      </c>
      <c r="C53" s="131" t="s">
        <v>1096</v>
      </c>
      <c r="D53" s="131" t="s">
        <v>1097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>
      <c r="A54" s="130">
        <v>45026.0</v>
      </c>
      <c r="B54" s="131" t="s">
        <v>1098</v>
      </c>
      <c r="C54" s="131" t="s">
        <v>1099</v>
      </c>
      <c r="D54" s="131" t="s">
        <v>1100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>
      <c r="A55" s="130">
        <v>45026.0</v>
      </c>
      <c r="B55" s="131" t="s">
        <v>1101</v>
      </c>
      <c r="C55" s="131" t="s">
        <v>1099</v>
      </c>
      <c r="D55" s="131" t="s">
        <v>1102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>
      <c r="A56" s="130">
        <v>45085.0</v>
      </c>
      <c r="B56" s="131" t="s">
        <v>1028</v>
      </c>
      <c r="C56" s="131" t="s">
        <v>1103</v>
      </c>
      <c r="D56" s="131" t="s">
        <v>1104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>
      <c r="A57" s="130">
        <v>45085.0</v>
      </c>
      <c r="B57" s="131" t="s">
        <v>1028</v>
      </c>
      <c r="C57" s="131" t="s">
        <v>1105</v>
      </c>
      <c r="D57" s="131" t="s">
        <v>1104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  <row r="201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</row>
    <row r="202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</row>
    <row r="203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</row>
    <row r="204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</row>
    <row r="205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</row>
    <row r="206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</row>
    <row r="207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</row>
    <row r="208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</row>
    <row r="209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</row>
    <row r="210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</row>
    <row r="211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</row>
    <row r="212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</row>
    <row r="213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</row>
    <row r="214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</row>
    <row r="215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</row>
    <row r="216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</row>
    <row r="217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</row>
    <row r="218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</row>
    <row r="219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</row>
    <row r="220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</row>
    <row r="221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</row>
    <row r="222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</row>
    <row r="223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</row>
    <row r="224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</row>
    <row r="225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</row>
    <row r="226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</row>
    <row r="227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</row>
    <row r="228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</row>
    <row r="229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</row>
    <row r="230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</row>
    <row r="231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</row>
    <row r="232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</row>
    <row r="233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</row>
    <row r="234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</row>
    <row r="235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</row>
    <row r="236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</row>
    <row r="237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</row>
    <row r="238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</row>
    <row r="239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</row>
    <row r="240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</row>
    <row r="241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</row>
    <row r="242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</row>
    <row r="243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</row>
    <row r="244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</row>
    <row r="245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</row>
    <row r="246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</row>
    <row r="247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</row>
    <row r="248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</row>
    <row r="249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</row>
    <row r="250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</row>
    <row r="251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</row>
    <row r="252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</row>
    <row r="253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</row>
    <row r="254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</row>
    <row r="255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</row>
    <row r="256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</row>
    <row r="257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</row>
    <row r="258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</row>
    <row r="259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</row>
    <row r="260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</row>
    <row r="261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</row>
    <row r="262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</row>
    <row r="263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</row>
    <row r="264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</row>
    <row r="265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</row>
    <row r="266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</row>
    <row r="267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</row>
    <row r="268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</row>
    <row r="269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</row>
    <row r="270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</row>
    <row r="271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</row>
    <row r="272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</row>
    <row r="273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</row>
    <row r="274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</row>
    <row r="275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</row>
    <row r="276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</row>
    <row r="277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</row>
    <row r="278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</row>
    <row r="279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</row>
    <row r="280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</row>
    <row r="281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</row>
    <row r="282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</row>
    <row r="283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</row>
    <row r="284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</row>
    <row r="285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</row>
    <row r="286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</row>
    <row r="287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</row>
    <row r="288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</row>
    <row r="289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</row>
    <row r="290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</row>
    <row r="291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</row>
    <row r="292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</row>
    <row r="293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</row>
    <row r="294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</row>
    <row r="295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</row>
    <row r="296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</row>
    <row r="297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</row>
    <row r="298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</row>
    <row r="299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</row>
    <row r="300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</row>
    <row r="301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</row>
    <row r="302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</row>
    <row r="303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</row>
    <row r="304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</row>
    <row r="305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</row>
    <row r="306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</row>
    <row r="307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</row>
    <row r="308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</row>
    <row r="309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</row>
    <row r="310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</row>
    <row r="311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</row>
    <row r="312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</row>
    <row r="313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</row>
    <row r="314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</row>
    <row r="315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</row>
    <row r="316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</row>
    <row r="317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</row>
    <row r="318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</row>
    <row r="319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</row>
    <row r="320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</row>
    <row r="321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</row>
    <row r="322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</row>
    <row r="323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</row>
    <row r="324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</row>
    <row r="325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</row>
    <row r="326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</row>
    <row r="327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</row>
    <row r="328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</row>
    <row r="329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</row>
    <row r="330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</row>
    <row r="331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</row>
    <row r="332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</row>
    <row r="333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</row>
    <row r="334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</row>
    <row r="335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</row>
    <row r="336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</row>
    <row r="337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</row>
    <row r="338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</row>
    <row r="339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</row>
    <row r="340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</row>
    <row r="341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</row>
    <row r="342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</row>
    <row r="343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</row>
    <row r="344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</row>
    <row r="345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</row>
    <row r="346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</row>
    <row r="347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</row>
    <row r="348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</row>
    <row r="349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</row>
    <row r="350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</row>
    <row r="351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</row>
    <row r="352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</row>
    <row r="353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</row>
    <row r="354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</row>
    <row r="355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</row>
    <row r="356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</row>
    <row r="357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</row>
    <row r="358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</row>
    <row r="359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</row>
    <row r="360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</row>
    <row r="361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</row>
    <row r="362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</row>
    <row r="363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</row>
    <row r="364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</row>
    <row r="365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</row>
    <row r="366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</row>
    <row r="367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</row>
    <row r="368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</row>
    <row r="369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</row>
    <row r="370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</row>
    <row r="371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</row>
    <row r="372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</row>
    <row r="373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</row>
    <row r="374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</row>
    <row r="375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</row>
    <row r="376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</row>
    <row r="377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</row>
    <row r="378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</row>
    <row r="379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</row>
    <row r="380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</row>
    <row r="381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</row>
    <row r="382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</row>
    <row r="383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</row>
    <row r="384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</row>
    <row r="385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</row>
    <row r="386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</row>
    <row r="387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</row>
    <row r="388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</row>
    <row r="389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</row>
    <row r="390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</row>
    <row r="391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</row>
    <row r="392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</row>
    <row r="393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</row>
    <row r="394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</row>
    <row r="395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</row>
    <row r="396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</row>
    <row r="397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</row>
    <row r="398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</row>
    <row r="399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</row>
    <row r="400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</row>
    <row r="401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</row>
    <row r="402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</row>
    <row r="403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</row>
    <row r="404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</row>
    <row r="405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</row>
    <row r="406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</row>
    <row r="407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</row>
    <row r="408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</row>
    <row r="409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</row>
    <row r="410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</row>
    <row r="411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</row>
    <row r="412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</row>
    <row r="413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</row>
    <row r="414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</row>
    <row r="415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</row>
    <row r="416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</row>
    <row r="417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</row>
    <row r="418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</row>
    <row r="419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</row>
    <row r="420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</row>
    <row r="421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</row>
    <row r="422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</row>
    <row r="423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</row>
    <row r="424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</row>
    <row r="425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</row>
    <row r="426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</row>
    <row r="427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</row>
    <row r="428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</row>
    <row r="429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</row>
    <row r="430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</row>
    <row r="431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</row>
    <row r="432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</row>
    <row r="433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</row>
    <row r="434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</row>
    <row r="435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</row>
    <row r="436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</row>
    <row r="437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</row>
    <row r="438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</row>
    <row r="439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</row>
    <row r="440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</row>
    <row r="441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</row>
    <row r="442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</row>
    <row r="443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</row>
    <row r="444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</row>
    <row r="445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</row>
    <row r="446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</row>
    <row r="447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</row>
    <row r="448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</row>
    <row r="449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</row>
    <row r="450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</row>
    <row r="451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</row>
    <row r="452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</row>
    <row r="453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</row>
    <row r="454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</row>
    <row r="455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</row>
    <row r="456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</row>
    <row r="457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</row>
    <row r="458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</row>
    <row r="459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</row>
    <row r="460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</row>
    <row r="461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</row>
    <row r="462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</row>
    <row r="463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</row>
    <row r="464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</row>
    <row r="465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</row>
    <row r="466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</row>
    <row r="467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</row>
    <row r="468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</row>
    <row r="469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</row>
    <row r="470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</row>
    <row r="471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</row>
    <row r="472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</row>
    <row r="473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</row>
    <row r="474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</row>
    <row r="475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</row>
    <row r="476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</row>
    <row r="477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</row>
    <row r="478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</row>
    <row r="479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</row>
    <row r="480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</row>
    <row r="481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</row>
    <row r="482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</row>
    <row r="483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</row>
    <row r="484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</row>
    <row r="485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</row>
    <row r="486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</row>
    <row r="487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</row>
    <row r="488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</row>
    <row r="489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</row>
    <row r="490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</row>
    <row r="491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</row>
    <row r="492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</row>
    <row r="493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</row>
    <row r="494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</row>
    <row r="495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</row>
    <row r="496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</row>
    <row r="497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</row>
    <row r="498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</row>
    <row r="499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</row>
    <row r="500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</row>
    <row r="501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</row>
    <row r="502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</row>
    <row r="503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</row>
    <row r="504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</row>
    <row r="505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</row>
    <row r="506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</row>
    <row r="507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</row>
    <row r="508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</row>
    <row r="509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</row>
    <row r="510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</row>
    <row r="511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</row>
    <row r="512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</row>
    <row r="513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</row>
    <row r="514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</row>
    <row r="515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</row>
    <row r="516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</row>
    <row r="517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</row>
    <row r="518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</row>
    <row r="519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</row>
    <row r="520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</row>
    <row r="521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</row>
    <row r="522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</row>
    <row r="523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</row>
    <row r="524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</row>
    <row r="525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</row>
    <row r="526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</row>
    <row r="527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</row>
    <row r="528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</row>
    <row r="529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</row>
    <row r="530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</row>
    <row r="531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</row>
    <row r="532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</row>
    <row r="533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</row>
    <row r="534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</row>
    <row r="535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</row>
    <row r="536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</row>
    <row r="537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</row>
    <row r="538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</row>
    <row r="539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</row>
    <row r="540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</row>
    <row r="541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</row>
    <row r="542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</row>
    <row r="543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</row>
    <row r="544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</row>
    <row r="545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</row>
    <row r="546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</row>
    <row r="547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</row>
    <row r="548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</row>
    <row r="549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</row>
    <row r="550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</row>
    <row r="551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</row>
    <row r="552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</row>
    <row r="553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</row>
    <row r="554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</row>
    <row r="555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</row>
    <row r="556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</row>
    <row r="557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</row>
    <row r="558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</row>
    <row r="559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</row>
    <row r="560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</row>
    <row r="561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</row>
    <row r="562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</row>
    <row r="563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</row>
    <row r="564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</row>
    <row r="565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</row>
    <row r="566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</row>
    <row r="567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</row>
    <row r="568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</row>
    <row r="569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</row>
    <row r="570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</row>
    <row r="571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</row>
    <row r="572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</row>
    <row r="573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</row>
    <row r="574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</row>
    <row r="575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</row>
    <row r="576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</row>
    <row r="577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</row>
    <row r="578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</row>
    <row r="579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</row>
    <row r="580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</row>
    <row r="581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</row>
    <row r="582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</row>
    <row r="583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</row>
    <row r="584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</row>
    <row r="585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</row>
    <row r="586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</row>
    <row r="587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</row>
    <row r="588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</row>
    <row r="589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</row>
    <row r="590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</row>
    <row r="591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</row>
    <row r="592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</row>
    <row r="593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</row>
    <row r="594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</row>
    <row r="595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</row>
    <row r="596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</row>
    <row r="597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</row>
    <row r="598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</row>
    <row r="599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</row>
    <row r="600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</row>
    <row r="601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</row>
    <row r="602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</row>
    <row r="603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</row>
    <row r="604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</row>
    <row r="605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</row>
    <row r="606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</row>
    <row r="607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</row>
    <row r="608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</row>
    <row r="609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</row>
    <row r="610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</row>
    <row r="611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</row>
    <row r="612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</row>
    <row r="613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</row>
    <row r="614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</row>
    <row r="615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</row>
    <row r="616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</row>
    <row r="617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</row>
    <row r="618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</row>
    <row r="619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</row>
    <row r="620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</row>
    <row r="621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</row>
    <row r="622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</row>
    <row r="623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</row>
    <row r="624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</row>
    <row r="625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</row>
    <row r="626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</row>
    <row r="627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</row>
    <row r="628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</row>
    <row r="629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</row>
    <row r="630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</row>
    <row r="631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</row>
    <row r="632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</row>
    <row r="633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</row>
    <row r="634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</row>
    <row r="635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</row>
    <row r="636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</row>
    <row r="637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</row>
    <row r="638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</row>
    <row r="639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</row>
    <row r="640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</row>
    <row r="641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</row>
    <row r="642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</row>
    <row r="643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</row>
    <row r="644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</row>
    <row r="645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</row>
    <row r="646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</row>
    <row r="647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</row>
    <row r="648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</row>
    <row r="649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</row>
    <row r="650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</row>
    <row r="651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</row>
    <row r="652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</row>
    <row r="653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</row>
    <row r="654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</row>
    <row r="655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</row>
    <row r="656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</row>
    <row r="657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</row>
    <row r="658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</row>
    <row r="659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</row>
    <row r="660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</row>
    <row r="661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</row>
    <row r="662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</row>
    <row r="663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</row>
    <row r="664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</row>
    <row r="665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</row>
    <row r="666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</row>
    <row r="667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</row>
    <row r="668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</row>
    <row r="669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</row>
    <row r="670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</row>
    <row r="671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</row>
    <row r="672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</row>
    <row r="673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</row>
    <row r="674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</row>
    <row r="675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</row>
    <row r="676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</row>
    <row r="677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</row>
    <row r="678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</row>
    <row r="679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</row>
    <row r="680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</row>
    <row r="681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</row>
    <row r="682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</row>
    <row r="683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</row>
    <row r="684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</row>
    <row r="685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</row>
    <row r="686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</row>
    <row r="687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</row>
    <row r="688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</row>
    <row r="689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</row>
    <row r="690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</row>
    <row r="691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</row>
    <row r="692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</row>
    <row r="693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</row>
    <row r="694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</row>
    <row r="695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</row>
    <row r="696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</row>
    <row r="697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</row>
    <row r="698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</row>
    <row r="699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</row>
    <row r="700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</row>
    <row r="701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</row>
    <row r="702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</row>
    <row r="703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</row>
    <row r="704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</row>
    <row r="705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</row>
    <row r="706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</row>
    <row r="707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</row>
    <row r="708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</row>
    <row r="709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</row>
    <row r="710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</row>
    <row r="711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</row>
    <row r="712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</row>
    <row r="713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</row>
    <row r="714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</row>
    <row r="715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</row>
    <row r="716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</row>
    <row r="717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</row>
    <row r="718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</row>
    <row r="719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</row>
    <row r="720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</row>
    <row r="721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</row>
    <row r="722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</row>
    <row r="723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</row>
    <row r="724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</row>
    <row r="725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</row>
    <row r="726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</row>
    <row r="727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</row>
    <row r="728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</row>
    <row r="729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</row>
    <row r="730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</row>
    <row r="731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</row>
    <row r="732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</row>
    <row r="733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</row>
    <row r="734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</row>
    <row r="735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</row>
    <row r="736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</row>
    <row r="737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</row>
    <row r="738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</row>
    <row r="739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</row>
    <row r="740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</row>
    <row r="741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</row>
    <row r="742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</row>
    <row r="743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</row>
    <row r="744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</row>
    <row r="745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</row>
    <row r="746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</row>
    <row r="747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</row>
    <row r="748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</row>
    <row r="749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</row>
    <row r="750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</row>
    <row r="751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</row>
    <row r="752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</row>
    <row r="753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</row>
    <row r="754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</row>
    <row r="755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</row>
    <row r="756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</row>
    <row r="757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</row>
    <row r="758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</row>
    <row r="759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</row>
    <row r="760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</row>
    <row r="761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</row>
    <row r="762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</row>
    <row r="763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</row>
    <row r="764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</row>
    <row r="765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</row>
    <row r="766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</row>
    <row r="767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</row>
    <row r="768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</row>
    <row r="769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</row>
    <row r="770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</row>
    <row r="771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</row>
    <row r="772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</row>
    <row r="773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</row>
    <row r="774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</row>
    <row r="775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</row>
    <row r="776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</row>
    <row r="777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</row>
    <row r="778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</row>
    <row r="779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</row>
    <row r="780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</row>
    <row r="781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</row>
    <row r="782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</row>
    <row r="783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</row>
    <row r="784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</row>
    <row r="785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</row>
    <row r="786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</row>
    <row r="787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</row>
    <row r="788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</row>
    <row r="789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</row>
    <row r="790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</row>
    <row r="791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</row>
    <row r="792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</row>
    <row r="793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</row>
    <row r="794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</row>
    <row r="795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</row>
    <row r="796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</row>
    <row r="797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</row>
    <row r="798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</row>
    <row r="799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</row>
    <row r="800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</row>
    <row r="801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</row>
    <row r="802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</row>
    <row r="803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</row>
    <row r="804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</row>
    <row r="805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</row>
    <row r="806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</row>
    <row r="807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</row>
    <row r="808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</row>
    <row r="809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</row>
    <row r="810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</row>
    <row r="811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</row>
    <row r="812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</row>
    <row r="813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</row>
    <row r="814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</row>
    <row r="815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</row>
    <row r="816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</row>
    <row r="817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</row>
    <row r="818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</row>
    <row r="819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</row>
    <row r="820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</row>
    <row r="821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</row>
    <row r="822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</row>
    <row r="823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</row>
    <row r="824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</row>
    <row r="825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</row>
    <row r="826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</row>
    <row r="827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</row>
    <row r="828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</row>
    <row r="829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</row>
    <row r="830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</row>
    <row r="831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</row>
    <row r="832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</row>
    <row r="833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</row>
    <row r="834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</row>
    <row r="835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</row>
    <row r="836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</row>
    <row r="837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</row>
    <row r="838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</row>
    <row r="839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</row>
    <row r="840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</row>
    <row r="841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</row>
    <row r="842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</row>
    <row r="843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</row>
    <row r="844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</row>
    <row r="845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</row>
    <row r="846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</row>
    <row r="847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</row>
    <row r="848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</row>
    <row r="849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</row>
    <row r="850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</row>
    <row r="851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</row>
    <row r="852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</row>
    <row r="853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</row>
    <row r="854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</row>
    <row r="855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</row>
    <row r="856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</row>
    <row r="857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</row>
    <row r="858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</row>
    <row r="859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</row>
    <row r="860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</row>
    <row r="861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</row>
    <row r="862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</row>
    <row r="863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</row>
    <row r="864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</row>
    <row r="865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</row>
    <row r="866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</row>
    <row r="867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</row>
    <row r="868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</row>
    <row r="869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</row>
    <row r="870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</row>
    <row r="871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</row>
    <row r="872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</row>
    <row r="873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</row>
    <row r="874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</row>
    <row r="875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</row>
    <row r="876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</row>
    <row r="877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</row>
    <row r="878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</row>
    <row r="879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</row>
    <row r="880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</row>
    <row r="881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</row>
    <row r="882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</row>
    <row r="883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</row>
    <row r="884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</row>
    <row r="885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</row>
    <row r="886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</row>
    <row r="887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</row>
    <row r="888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</row>
    <row r="889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</row>
    <row r="890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</row>
    <row r="891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</row>
    <row r="892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</row>
    <row r="893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</row>
    <row r="894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</row>
    <row r="895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</row>
    <row r="896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</row>
    <row r="897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</row>
    <row r="898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</row>
    <row r="899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</row>
    <row r="900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</row>
    <row r="901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</row>
    <row r="902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</row>
    <row r="903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</row>
    <row r="904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</row>
    <row r="905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</row>
    <row r="906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</row>
    <row r="907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</row>
    <row r="908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</row>
    <row r="909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</row>
    <row r="910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</row>
    <row r="911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</row>
    <row r="912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</row>
    <row r="913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</row>
    <row r="914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</row>
    <row r="915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</row>
    <row r="916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</row>
    <row r="917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</row>
    <row r="918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</row>
    <row r="919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</row>
    <row r="920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</row>
    <row r="921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</row>
    <row r="922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</row>
    <row r="923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</row>
    <row r="924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</row>
    <row r="925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</row>
    <row r="926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</row>
    <row r="927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</row>
    <row r="928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</row>
    <row r="929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</row>
    <row r="930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</row>
    <row r="931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</row>
    <row r="932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</row>
    <row r="933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</row>
    <row r="934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</row>
    <row r="935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</row>
    <row r="936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</row>
    <row r="937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</row>
    <row r="938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</row>
    <row r="939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</row>
    <row r="940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</row>
    <row r="941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</row>
    <row r="942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</row>
    <row r="943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</row>
    <row r="944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</row>
    <row r="945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</row>
    <row r="946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</row>
    <row r="947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</row>
    <row r="948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</row>
    <row r="949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</row>
    <row r="950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</row>
    <row r="951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</row>
    <row r="952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</row>
    <row r="953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</row>
    <row r="954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</row>
    <row r="955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</row>
    <row r="956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</row>
    <row r="957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</row>
    <row r="958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</row>
    <row r="959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</row>
    <row r="960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</row>
    <row r="961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</row>
    <row r="962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</row>
    <row r="963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</row>
    <row r="964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</row>
    <row r="965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</row>
    <row r="966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</row>
    <row r="967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</row>
    <row r="968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</row>
    <row r="969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</row>
    <row r="970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</row>
    <row r="971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</row>
    <row r="972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</row>
    <row r="973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</row>
    <row r="974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</row>
    <row r="975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</row>
    <row r="976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</row>
    <row r="977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</row>
    <row r="978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</row>
    <row r="979">
      <c r="A979" s="96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</row>
    <row r="980">
      <c r="A980" s="96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</row>
    <row r="981">
      <c r="A981" s="96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</row>
    <row r="982">
      <c r="A982" s="96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</row>
    <row r="983">
      <c r="A983" s="96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</row>
    <row r="984">
      <c r="A984" s="96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</row>
    <row r="985">
      <c r="A985" s="96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</row>
    <row r="986">
      <c r="A986" s="96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</row>
    <row r="987">
      <c r="A987" s="96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</row>
    <row r="988">
      <c r="A988" s="96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</row>
    <row r="989">
      <c r="A989" s="96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</row>
    <row r="990">
      <c r="A990" s="96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</row>
    <row r="991">
      <c r="A991" s="96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</row>
    <row r="992">
      <c r="A992" s="96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</row>
    <row r="993">
      <c r="A993" s="96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</row>
    <row r="994">
      <c r="A994" s="96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</row>
    <row r="995">
      <c r="A995" s="96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</row>
    <row r="996">
      <c r="A996" s="96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</row>
    <row r="997">
      <c r="A997" s="96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</row>
    <row r="998">
      <c r="A998" s="96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</row>
    <row r="999">
      <c r="A999" s="96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</row>
    <row r="1000">
      <c r="A1000" s="96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</row>
    <row r="1001">
      <c r="A1001" s="96"/>
      <c r="B1001" s="96"/>
      <c r="C1001" s="96"/>
      <c r="D1001" s="96"/>
      <c r="E1001" s="96"/>
      <c r="F1001" s="96"/>
      <c r="G1001" s="96"/>
      <c r="H1001" s="96"/>
      <c r="I1001" s="96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  <c r="W1001" s="96"/>
      <c r="X1001" s="96"/>
      <c r="Y1001" s="96"/>
      <c r="Z1001" s="96"/>
    </row>
  </sheetData>
  <hyperlinks>
    <hyperlink r:id="rId1" ref="C17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63"/>
    <col customWidth="1" min="2" max="2" width="9.13"/>
    <col customWidth="1" min="3" max="3" width="4.25"/>
    <col customWidth="1" min="4" max="4" width="9.5"/>
    <col customWidth="1" min="5" max="5" width="8.88"/>
    <col customWidth="1" min="6" max="6" width="4.88"/>
    <col customWidth="1" min="7" max="7" width="9.25"/>
    <col customWidth="1" min="8" max="8" width="6.38"/>
    <col customWidth="1" min="10" max="10" width="48.88"/>
    <col customWidth="1" min="11" max="11" width="4.13"/>
  </cols>
  <sheetData>
    <row r="1">
      <c r="A1" s="30"/>
      <c r="B1" s="30"/>
      <c r="C1" s="134"/>
      <c r="D1" s="30"/>
      <c r="E1" s="30"/>
      <c r="F1" s="134"/>
      <c r="G1" s="30"/>
      <c r="H1" s="30"/>
      <c r="I1" s="30"/>
      <c r="J1" s="30"/>
      <c r="K1" s="135"/>
    </row>
    <row r="2">
      <c r="A2" s="30" t="s">
        <v>1106</v>
      </c>
      <c r="B2" s="30" t="s">
        <v>9</v>
      </c>
      <c r="C2" s="134" t="s">
        <v>10</v>
      </c>
      <c r="D2" s="30" t="s">
        <v>11</v>
      </c>
      <c r="E2" s="30" t="s">
        <v>12</v>
      </c>
      <c r="F2" s="134" t="s">
        <v>10</v>
      </c>
      <c r="G2" s="30" t="s">
        <v>13</v>
      </c>
      <c r="H2" s="30" t="s">
        <v>14</v>
      </c>
      <c r="I2" s="30" t="s">
        <v>1107</v>
      </c>
      <c r="J2" s="30" t="s">
        <v>16</v>
      </c>
      <c r="K2" s="51" t="s">
        <v>6</v>
      </c>
    </row>
    <row r="3">
      <c r="A3" t="str">
        <f t="shared" ref="A3:A100" si="1">IF('Emergency ICS-205'!C3&lt;&gt;"", 'Emergency ICS-205'!C3, "")</f>
        <v>#REF!</v>
      </c>
      <c r="B3" t="str">
        <f>IF(A3&lt;&gt;"", VLOOKUP($A3, 'ICS-217'!$C$67:$L$484, 2, FALSE), "")</f>
        <v>#REF!</v>
      </c>
      <c r="C3" t="str">
        <f>IF(A3&lt;&gt;"", VLOOKUP($A3, 'ICS-217'!$C$67:$L$484, 3, FALSE), "")</f>
        <v>#REF!</v>
      </c>
      <c r="D3" t="str">
        <f>IF(A3&lt;&gt;"", VLOOKUP($A3, 'ICS-217'!$C$67:$L$484, 4, FALSE), "")</f>
        <v>#REF!</v>
      </c>
      <c r="E3" t="str">
        <f>IF(A3&lt;&gt;"", VLOOKUP($A3, 'ICS-217'!$C$67:$L$484, 5, FALSE), "")</f>
        <v>#REF!</v>
      </c>
      <c r="F3" t="str">
        <f>IF(A3&lt;&gt;"", VLOOKUP($A3, 'ICS-217'!$C$67:$L$484, 6, FALSE), "")</f>
        <v>#REF!</v>
      </c>
      <c r="G3" t="str">
        <f>IF(A3&lt;&gt;"", VLOOKUP($A3, 'ICS-217'!$C$67:$L$484, 7, FALSE), "")</f>
        <v>#REF!</v>
      </c>
      <c r="H3" t="str">
        <f>IF(A3&lt;&gt;"", VLOOKUP($A3, 'ICS-217'!$C$67:$L$484, 8, FALSE), "")</f>
        <v>#REF!</v>
      </c>
      <c r="I3" t="str">
        <f>IF(A3&lt;&gt;"", VLOOKUP($A3, 'ICS-217'!$C$67:$L$484, 9, FALSE), "")</f>
        <v>#REF!</v>
      </c>
      <c r="J3" t="str">
        <f>IF(A3&lt;&gt;"", VLOOKUP($A3, 'ICS-217'!$C$67:$L$484, 10, FALSE), "")</f>
        <v>#REF!</v>
      </c>
      <c r="K3" s="135"/>
    </row>
    <row r="4">
      <c r="A4" t="str">
        <f t="shared" si="1"/>
        <v>#REF!</v>
      </c>
      <c r="B4" t="str">
        <f>IF(A4&lt;&gt;"", VLOOKUP($A4, 'ICS-217'!$C$67:$L$484, 2, FALSE), "")</f>
        <v>#REF!</v>
      </c>
      <c r="C4" t="str">
        <f>IF(A4&lt;&gt;"", VLOOKUP($A4, 'ICS-217'!$C$67:$L$484, 3, FALSE), "")</f>
        <v>#REF!</v>
      </c>
      <c r="D4" t="str">
        <f>IF(A4&lt;&gt;"", VLOOKUP($A4, 'ICS-217'!$C$67:$L$484, 4, FALSE), "")</f>
        <v>#REF!</v>
      </c>
      <c r="E4" t="str">
        <f>IF(A4&lt;&gt;"", VLOOKUP($A4, 'ICS-217'!$C$67:$L$484, 5, FALSE), "")</f>
        <v>#REF!</v>
      </c>
      <c r="F4" t="str">
        <f>IF(A4&lt;&gt;"", VLOOKUP($A4, 'ICS-217'!$C$67:$L$484, 6, FALSE), "")</f>
        <v>#REF!</v>
      </c>
      <c r="G4" t="str">
        <f>IF(A4&lt;&gt;"", VLOOKUP($A4, 'ICS-217'!$C$67:$L$484, 7, FALSE), "")</f>
        <v>#REF!</v>
      </c>
      <c r="H4" t="str">
        <f>IF(A4&lt;&gt;"", VLOOKUP($A4, 'ICS-217'!$C$67:$L$484, 8, FALSE), "")</f>
        <v>#REF!</v>
      </c>
      <c r="I4" t="str">
        <f>IF(A4&lt;&gt;"", VLOOKUP($A4, 'ICS-217'!$C$67:$L$484, 9, FALSE), "")</f>
        <v>#REF!</v>
      </c>
      <c r="J4" t="str">
        <f>IF(A4&lt;&gt;"", VLOOKUP($A4, 'ICS-217'!$C$67:$L$484, 10, FALSE), "")</f>
        <v>#REF!</v>
      </c>
      <c r="K4" s="135"/>
    </row>
    <row r="5">
      <c r="A5" t="str">
        <f t="shared" si="1"/>
        <v>#REF!</v>
      </c>
      <c r="B5" t="str">
        <f>IF(A5&lt;&gt;"", VLOOKUP($A5, 'ICS-217'!$C$67:$L$484, 2, FALSE), "")</f>
        <v>#REF!</v>
      </c>
      <c r="C5" t="str">
        <f>IF(A5&lt;&gt;"", VLOOKUP($A5, 'ICS-217'!$C$67:$L$484, 3, FALSE), "")</f>
        <v>#REF!</v>
      </c>
      <c r="D5" t="str">
        <f>IF(A5&lt;&gt;"", VLOOKUP($A5, 'ICS-217'!$C$67:$L$484, 4, FALSE), "")</f>
        <v>#REF!</v>
      </c>
      <c r="E5" t="str">
        <f>IF(A5&lt;&gt;"", VLOOKUP($A5, 'ICS-217'!$C$67:$L$484, 5, FALSE), "")</f>
        <v>#REF!</v>
      </c>
      <c r="F5" t="str">
        <f>IF(A5&lt;&gt;"", VLOOKUP($A5, 'ICS-217'!$C$67:$L$484, 6, FALSE), "")</f>
        <v>#REF!</v>
      </c>
      <c r="G5" t="str">
        <f>IF(A5&lt;&gt;"", VLOOKUP($A5, 'ICS-217'!$C$67:$L$484, 7, FALSE), "")</f>
        <v>#REF!</v>
      </c>
      <c r="H5" t="str">
        <f>IF(A5&lt;&gt;"", VLOOKUP($A5, 'ICS-217'!$C$67:$L$484, 8, FALSE), "")</f>
        <v>#REF!</v>
      </c>
      <c r="I5" t="str">
        <f>IF(A5&lt;&gt;"", VLOOKUP($A5, 'ICS-217'!$C$67:$L$484, 9, FALSE), "")</f>
        <v>#REF!</v>
      </c>
      <c r="J5" t="str">
        <f>IF(A5&lt;&gt;"", VLOOKUP($A5, 'ICS-217'!$C$67:$L$484, 10, FALSE), "")</f>
        <v>#REF!</v>
      </c>
      <c r="K5" s="135"/>
    </row>
    <row r="6">
      <c r="A6" t="str">
        <f t="shared" si="1"/>
        <v>#REF!</v>
      </c>
      <c r="B6" t="str">
        <f>IF(A6&lt;&gt;"", VLOOKUP($A6, 'ICS-217'!$C$67:$L$484, 2, FALSE), "")</f>
        <v>#REF!</v>
      </c>
      <c r="C6" t="str">
        <f>IF(A6&lt;&gt;"", VLOOKUP($A6, 'ICS-217'!$C$67:$L$484, 3, FALSE), "")</f>
        <v>#REF!</v>
      </c>
      <c r="D6" t="str">
        <f>IF(A6&lt;&gt;"", VLOOKUP($A6, 'ICS-217'!$C$67:$L$484, 4, FALSE), "")</f>
        <v>#REF!</v>
      </c>
      <c r="E6" t="str">
        <f>IF(A6&lt;&gt;"", VLOOKUP($A6, 'ICS-217'!$C$67:$L$484, 5, FALSE), "")</f>
        <v>#REF!</v>
      </c>
      <c r="F6" t="str">
        <f>IF(A6&lt;&gt;"", VLOOKUP($A6, 'ICS-217'!$C$67:$L$484, 6, FALSE), "")</f>
        <v>#REF!</v>
      </c>
      <c r="G6" t="str">
        <f>IF(A6&lt;&gt;"", VLOOKUP($A6, 'ICS-217'!$C$67:$L$484, 7, FALSE), "")</f>
        <v>#REF!</v>
      </c>
      <c r="H6" t="str">
        <f>IF(A6&lt;&gt;"", VLOOKUP($A6, 'ICS-217'!$C$67:$L$484, 8, FALSE), "")</f>
        <v>#REF!</v>
      </c>
      <c r="I6" t="str">
        <f>IF(A6&lt;&gt;"", VLOOKUP($A6, 'ICS-217'!$C$67:$L$484, 9, FALSE), "")</f>
        <v>#REF!</v>
      </c>
      <c r="J6" t="str">
        <f>IF(A6&lt;&gt;"", VLOOKUP($A6, 'ICS-217'!$C$67:$L$484, 10, FALSE), "")</f>
        <v>#REF!</v>
      </c>
      <c r="K6" s="135"/>
    </row>
    <row r="7">
      <c r="A7" t="str">
        <f t="shared" si="1"/>
        <v>#REF!</v>
      </c>
      <c r="B7" t="str">
        <f>IF(A7&lt;&gt;"", VLOOKUP($A7, 'ICS-217'!$C$67:$L$484, 2, FALSE), "")</f>
        <v>#REF!</v>
      </c>
      <c r="C7" t="str">
        <f>IF(A7&lt;&gt;"", VLOOKUP($A7, 'ICS-217'!$C$67:$L$484, 3, FALSE), "")</f>
        <v>#REF!</v>
      </c>
      <c r="D7" t="str">
        <f>IF(A7&lt;&gt;"", VLOOKUP($A7, 'ICS-217'!$C$67:$L$484, 4, FALSE), "")</f>
        <v>#REF!</v>
      </c>
      <c r="E7" t="str">
        <f>IF(A7&lt;&gt;"", VLOOKUP($A7, 'ICS-217'!$C$67:$L$484, 5, FALSE), "")</f>
        <v>#REF!</v>
      </c>
      <c r="F7" t="str">
        <f>IF(A7&lt;&gt;"", VLOOKUP($A7, 'ICS-217'!$C$67:$L$484, 6, FALSE), "")</f>
        <v>#REF!</v>
      </c>
      <c r="G7" t="str">
        <f>IF(A7&lt;&gt;"", VLOOKUP($A7, 'ICS-217'!$C$67:$L$484, 7, FALSE), "")</f>
        <v>#REF!</v>
      </c>
      <c r="H7" t="str">
        <f>IF(A7&lt;&gt;"", VLOOKUP($A7, 'ICS-217'!$C$67:$L$484, 8, FALSE), "")</f>
        <v>#REF!</v>
      </c>
      <c r="I7" t="str">
        <f>IF(A7&lt;&gt;"", VLOOKUP($A7, 'ICS-217'!$C$67:$L$484, 9, FALSE), "")</f>
        <v>#REF!</v>
      </c>
      <c r="J7" t="str">
        <f>IF(A7&lt;&gt;"", VLOOKUP($A7, 'ICS-217'!$C$67:$L$484, 10, FALSE), "")</f>
        <v>#REF!</v>
      </c>
      <c r="K7" s="135"/>
    </row>
    <row r="8">
      <c r="A8" t="str">
        <f t="shared" si="1"/>
        <v>#REF!</v>
      </c>
      <c r="B8" t="str">
        <f>IF(A8&lt;&gt;"", VLOOKUP($A8, 'ICS-217'!$C$67:$L$484, 2, FALSE), "")</f>
        <v>#REF!</v>
      </c>
      <c r="C8" t="str">
        <f>IF(A8&lt;&gt;"", VLOOKUP($A8, 'ICS-217'!$C$67:$L$484, 3, FALSE), "")</f>
        <v>#REF!</v>
      </c>
      <c r="D8" t="str">
        <f>IF(A8&lt;&gt;"", VLOOKUP($A8, 'ICS-217'!$C$67:$L$484, 4, FALSE), "")</f>
        <v>#REF!</v>
      </c>
      <c r="E8" t="str">
        <f>IF(A8&lt;&gt;"", VLOOKUP($A8, 'ICS-217'!$C$67:$L$484, 5, FALSE), "")</f>
        <v>#REF!</v>
      </c>
      <c r="F8" t="str">
        <f>IF(A8&lt;&gt;"", VLOOKUP($A8, 'ICS-217'!$C$67:$L$484, 6, FALSE), "")</f>
        <v>#REF!</v>
      </c>
      <c r="G8" t="str">
        <f>IF(A8&lt;&gt;"", VLOOKUP($A8, 'ICS-217'!$C$67:$L$484, 7, FALSE), "")</f>
        <v>#REF!</v>
      </c>
      <c r="H8" t="str">
        <f>IF(A8&lt;&gt;"", VLOOKUP($A8, 'ICS-217'!$C$67:$L$484, 8, FALSE), "")</f>
        <v>#REF!</v>
      </c>
      <c r="I8" t="str">
        <f>IF(A8&lt;&gt;"", VLOOKUP($A8, 'ICS-217'!$C$67:$L$484, 9, FALSE), "")</f>
        <v>#REF!</v>
      </c>
      <c r="J8" t="str">
        <f>IF(A8&lt;&gt;"", VLOOKUP($A8, 'ICS-217'!$C$67:$L$484, 10, FALSE), "")</f>
        <v>#REF!</v>
      </c>
      <c r="K8" s="135"/>
    </row>
    <row r="9">
      <c r="A9" t="str">
        <f t="shared" si="1"/>
        <v>#REF!</v>
      </c>
      <c r="B9" t="str">
        <f>IF(A9&lt;&gt;"", VLOOKUP($A9, 'ICS-217'!$C$67:$L$484, 2, FALSE), "")</f>
        <v>#REF!</v>
      </c>
      <c r="C9" t="str">
        <f>IF(A9&lt;&gt;"", VLOOKUP($A9, 'ICS-217'!$C$67:$L$484, 3, FALSE), "")</f>
        <v>#REF!</v>
      </c>
      <c r="D9" t="str">
        <f>IF(A9&lt;&gt;"", VLOOKUP($A9, 'ICS-217'!$C$67:$L$484, 4, FALSE), "")</f>
        <v>#REF!</v>
      </c>
      <c r="E9" t="str">
        <f>IF(A9&lt;&gt;"", VLOOKUP($A9, 'ICS-217'!$C$67:$L$484, 5, FALSE), "")</f>
        <v>#REF!</v>
      </c>
      <c r="F9" t="str">
        <f>IF(A9&lt;&gt;"", VLOOKUP($A9, 'ICS-217'!$C$67:$L$484, 6, FALSE), "")</f>
        <v>#REF!</v>
      </c>
      <c r="G9" t="str">
        <f>IF(A9&lt;&gt;"", VLOOKUP($A9, 'ICS-217'!$C$67:$L$484, 7, FALSE), "")</f>
        <v>#REF!</v>
      </c>
      <c r="H9" t="str">
        <f>IF(A9&lt;&gt;"", VLOOKUP($A9, 'ICS-217'!$C$67:$L$484, 8, FALSE), "")</f>
        <v>#REF!</v>
      </c>
      <c r="I9" t="str">
        <f>IF(A9&lt;&gt;"", VLOOKUP($A9, 'ICS-217'!$C$67:$L$484, 9, FALSE), "")</f>
        <v>#REF!</v>
      </c>
      <c r="J9" t="str">
        <f>IF(A9&lt;&gt;"", VLOOKUP($A9, 'ICS-217'!$C$67:$L$484, 10, FALSE), "")</f>
        <v>#REF!</v>
      </c>
      <c r="K9" s="135"/>
    </row>
    <row r="10">
      <c r="A10" t="str">
        <f t="shared" si="1"/>
        <v>#REF!</v>
      </c>
      <c r="B10" t="str">
        <f>IF(A10&lt;&gt;"", VLOOKUP($A10, 'ICS-217'!$C$67:$L$484, 2, FALSE), "")</f>
        <v>#REF!</v>
      </c>
      <c r="C10" t="str">
        <f>IF(A10&lt;&gt;"", VLOOKUP($A10, 'ICS-217'!$C$67:$L$484, 3, FALSE), "")</f>
        <v>#REF!</v>
      </c>
      <c r="D10" t="str">
        <f>IF(A10&lt;&gt;"", VLOOKUP($A10, 'ICS-217'!$C$67:$L$484, 4, FALSE), "")</f>
        <v>#REF!</v>
      </c>
      <c r="E10" t="str">
        <f>IF(A10&lt;&gt;"", VLOOKUP($A10, 'ICS-217'!$C$67:$L$484, 5, FALSE), "")</f>
        <v>#REF!</v>
      </c>
      <c r="F10" t="str">
        <f>IF(A10&lt;&gt;"", VLOOKUP($A10, 'ICS-217'!$C$67:$L$484, 6, FALSE), "")</f>
        <v>#REF!</v>
      </c>
      <c r="G10" t="str">
        <f>IF(A10&lt;&gt;"", VLOOKUP($A10, 'ICS-217'!$C$67:$L$484, 7, FALSE), "")</f>
        <v>#REF!</v>
      </c>
      <c r="H10" t="str">
        <f>IF(A10&lt;&gt;"", VLOOKUP($A10, 'ICS-217'!$C$67:$L$484, 8, FALSE), "")</f>
        <v>#REF!</v>
      </c>
      <c r="I10" t="str">
        <f>IF(A10&lt;&gt;"", VLOOKUP($A10, 'ICS-217'!$C$67:$L$484, 9, FALSE), "")</f>
        <v>#REF!</v>
      </c>
      <c r="J10" t="str">
        <f>IF(A10&lt;&gt;"", VLOOKUP($A10, 'ICS-217'!$C$67:$L$484, 10, FALSE), "")</f>
        <v>#REF!</v>
      </c>
      <c r="K10" s="135"/>
    </row>
    <row r="11">
      <c r="A11" t="str">
        <f t="shared" si="1"/>
        <v>#REF!</v>
      </c>
      <c r="B11" t="str">
        <f>IF(A11&lt;&gt;"", VLOOKUP($A11, 'ICS-217'!$C$67:$L$484, 2, FALSE), "")</f>
        <v>#REF!</v>
      </c>
      <c r="C11" t="str">
        <f>IF(A11&lt;&gt;"", VLOOKUP($A11, 'ICS-217'!$C$67:$L$484, 3, FALSE), "")</f>
        <v>#REF!</v>
      </c>
      <c r="D11" t="str">
        <f>IF(A11&lt;&gt;"", VLOOKUP($A11, 'ICS-217'!$C$67:$L$484, 4, FALSE), "")</f>
        <v>#REF!</v>
      </c>
      <c r="E11" t="str">
        <f>IF(A11&lt;&gt;"", VLOOKUP($A11, 'ICS-217'!$C$67:$L$484, 5, FALSE), "")</f>
        <v>#REF!</v>
      </c>
      <c r="F11" t="str">
        <f>IF(A11&lt;&gt;"", VLOOKUP($A11, 'ICS-217'!$C$67:$L$484, 6, FALSE), "")</f>
        <v>#REF!</v>
      </c>
      <c r="G11" t="str">
        <f>IF(A11&lt;&gt;"", VLOOKUP($A11, 'ICS-217'!$C$67:$L$484, 7, FALSE), "")</f>
        <v>#REF!</v>
      </c>
      <c r="H11" t="str">
        <f>IF(A11&lt;&gt;"", VLOOKUP($A11, 'ICS-217'!$C$67:$L$484, 8, FALSE), "")</f>
        <v>#REF!</v>
      </c>
      <c r="I11" t="str">
        <f>IF(A11&lt;&gt;"", VLOOKUP($A11, 'ICS-217'!$C$67:$L$484, 9, FALSE), "")</f>
        <v>#REF!</v>
      </c>
      <c r="J11" t="str">
        <f>IF(A11&lt;&gt;"", VLOOKUP($A11, 'ICS-217'!$C$67:$L$484, 10, FALSE), "")</f>
        <v>#REF!</v>
      </c>
      <c r="K11" s="135"/>
    </row>
    <row r="12">
      <c r="A12" t="str">
        <f t="shared" si="1"/>
        <v>#REF!</v>
      </c>
      <c r="B12" t="str">
        <f>IF(A12&lt;&gt;"", VLOOKUP($A12, 'ICS-217'!$C$67:$L$484, 2, FALSE), "")</f>
        <v>#REF!</v>
      </c>
      <c r="C12" t="str">
        <f>IF(A12&lt;&gt;"", VLOOKUP($A12, 'ICS-217'!$C$67:$L$484, 3, FALSE), "")</f>
        <v>#REF!</v>
      </c>
      <c r="D12" t="str">
        <f>IF(A12&lt;&gt;"", VLOOKUP($A12, 'ICS-217'!$C$67:$L$484, 4, FALSE), "")</f>
        <v>#REF!</v>
      </c>
      <c r="E12" t="str">
        <f>IF(A12&lt;&gt;"", VLOOKUP($A12, 'ICS-217'!$C$67:$L$484, 5, FALSE), "")</f>
        <v>#REF!</v>
      </c>
      <c r="F12" t="str">
        <f>IF(A12&lt;&gt;"", VLOOKUP($A12, 'ICS-217'!$C$67:$L$484, 6, FALSE), "")</f>
        <v>#REF!</v>
      </c>
      <c r="G12" t="str">
        <f>IF(A12&lt;&gt;"", VLOOKUP($A12, 'ICS-217'!$C$67:$L$484, 7, FALSE), "")</f>
        <v>#REF!</v>
      </c>
      <c r="H12" t="str">
        <f>IF(A12&lt;&gt;"", VLOOKUP($A12, 'ICS-217'!$C$67:$L$484, 8, FALSE), "")</f>
        <v>#REF!</v>
      </c>
      <c r="I12" t="str">
        <f>IF(A12&lt;&gt;"", VLOOKUP($A12, 'ICS-217'!$C$67:$L$484, 9, FALSE), "")</f>
        <v>#REF!</v>
      </c>
      <c r="J12" t="str">
        <f>IF(A12&lt;&gt;"", VLOOKUP($A12, 'ICS-217'!$C$67:$L$484, 10, FALSE), "")</f>
        <v>#REF!</v>
      </c>
      <c r="K12" s="135"/>
    </row>
    <row r="13">
      <c r="A13" t="str">
        <f t="shared" si="1"/>
        <v>#REF!</v>
      </c>
      <c r="B13" t="str">
        <f>IF(A13&lt;&gt;"", VLOOKUP($A13, 'ICS-217'!$C$67:$L$484, 2, FALSE), "")</f>
        <v>#REF!</v>
      </c>
      <c r="C13" t="str">
        <f>IF(A13&lt;&gt;"", VLOOKUP($A13, 'ICS-217'!$C$67:$L$484, 3, FALSE), "")</f>
        <v>#REF!</v>
      </c>
      <c r="D13" t="str">
        <f>IF(A13&lt;&gt;"", VLOOKUP($A13, 'ICS-217'!$C$67:$L$484, 4, FALSE), "")</f>
        <v>#REF!</v>
      </c>
      <c r="E13" t="str">
        <f>IF(A13&lt;&gt;"", VLOOKUP($A13, 'ICS-217'!$C$67:$L$484, 5, FALSE), "")</f>
        <v>#REF!</v>
      </c>
      <c r="F13" t="str">
        <f>IF(A13&lt;&gt;"", VLOOKUP($A13, 'ICS-217'!$C$67:$L$484, 6, FALSE), "")</f>
        <v>#REF!</v>
      </c>
      <c r="G13" t="str">
        <f>IF(A13&lt;&gt;"", VLOOKUP($A13, 'ICS-217'!$C$67:$L$484, 7, FALSE), "")</f>
        <v>#REF!</v>
      </c>
      <c r="H13" t="str">
        <f>IF(A13&lt;&gt;"", VLOOKUP($A13, 'ICS-217'!$C$67:$L$484, 8, FALSE), "")</f>
        <v>#REF!</v>
      </c>
      <c r="I13" t="str">
        <f>IF(A13&lt;&gt;"", VLOOKUP($A13, 'ICS-217'!$C$67:$L$484, 9, FALSE), "")</f>
        <v>#REF!</v>
      </c>
      <c r="J13" t="str">
        <f>IF(A13&lt;&gt;"", VLOOKUP($A13, 'ICS-217'!$C$67:$L$484, 10, FALSE), "")</f>
        <v>#REF!</v>
      </c>
      <c r="K13" s="135"/>
    </row>
    <row r="14">
      <c r="A14" t="str">
        <f t="shared" si="1"/>
        <v>#REF!</v>
      </c>
      <c r="B14" t="str">
        <f>IF(A14&lt;&gt;"", VLOOKUP($A14, 'ICS-217'!$C$67:$L$484, 2, FALSE), "")</f>
        <v>#REF!</v>
      </c>
      <c r="C14" t="str">
        <f>IF(A14&lt;&gt;"", VLOOKUP($A14, 'ICS-217'!$C$67:$L$484, 3, FALSE), "")</f>
        <v>#REF!</v>
      </c>
      <c r="D14" t="str">
        <f>IF(A14&lt;&gt;"", VLOOKUP($A14, 'ICS-217'!$C$67:$L$484, 4, FALSE), "")</f>
        <v>#REF!</v>
      </c>
      <c r="E14" t="str">
        <f>IF(A14&lt;&gt;"", VLOOKUP($A14, 'ICS-217'!$C$67:$L$484, 5, FALSE), "")</f>
        <v>#REF!</v>
      </c>
      <c r="F14" t="str">
        <f>IF(A14&lt;&gt;"", VLOOKUP($A14, 'ICS-217'!$C$67:$L$484, 6, FALSE), "")</f>
        <v>#REF!</v>
      </c>
      <c r="G14" t="str">
        <f>IF(A14&lt;&gt;"", VLOOKUP($A14, 'ICS-217'!$C$67:$L$484, 7, FALSE), "")</f>
        <v>#REF!</v>
      </c>
      <c r="H14" t="str">
        <f>IF(A14&lt;&gt;"", VLOOKUP($A14, 'ICS-217'!$C$67:$L$484, 8, FALSE), "")</f>
        <v>#REF!</v>
      </c>
      <c r="I14" t="str">
        <f>IF(A14&lt;&gt;"", VLOOKUP($A14, 'ICS-217'!$C$67:$L$484, 9, FALSE), "")</f>
        <v>#REF!</v>
      </c>
      <c r="J14" t="str">
        <f>IF(A14&lt;&gt;"", VLOOKUP($A14, 'ICS-217'!$C$67:$L$484, 10, FALSE), "")</f>
        <v>#REF!</v>
      </c>
      <c r="K14" s="135"/>
    </row>
    <row r="15">
      <c r="A15" t="str">
        <f t="shared" si="1"/>
        <v>#REF!</v>
      </c>
      <c r="B15" t="str">
        <f>IF(A15&lt;&gt;"", VLOOKUP($A15, 'ICS-217'!$C$67:$L$484, 2, FALSE), "")</f>
        <v>#REF!</v>
      </c>
      <c r="C15" t="str">
        <f>IF(A15&lt;&gt;"", VLOOKUP($A15, 'ICS-217'!$C$67:$L$484, 3, FALSE), "")</f>
        <v>#REF!</v>
      </c>
      <c r="D15" t="str">
        <f>IF(A15&lt;&gt;"", VLOOKUP($A15, 'ICS-217'!$C$67:$L$484, 4, FALSE), "")</f>
        <v>#REF!</v>
      </c>
      <c r="E15" t="str">
        <f>IF(A15&lt;&gt;"", VLOOKUP($A15, 'ICS-217'!$C$67:$L$484, 5, FALSE), "")</f>
        <v>#REF!</v>
      </c>
      <c r="F15" t="str">
        <f>IF(A15&lt;&gt;"", VLOOKUP($A15, 'ICS-217'!$C$67:$L$484, 6, FALSE), "")</f>
        <v>#REF!</v>
      </c>
      <c r="G15" t="str">
        <f>IF(A15&lt;&gt;"", VLOOKUP($A15, 'ICS-217'!$C$67:$L$484, 7, FALSE), "")</f>
        <v>#REF!</v>
      </c>
      <c r="H15" t="str">
        <f>IF(A15&lt;&gt;"", VLOOKUP($A15, 'ICS-217'!$C$67:$L$484, 8, FALSE), "")</f>
        <v>#REF!</v>
      </c>
      <c r="I15" t="str">
        <f>IF(A15&lt;&gt;"", VLOOKUP($A15, 'ICS-217'!$C$67:$L$484, 9, FALSE), "")</f>
        <v>#REF!</v>
      </c>
      <c r="J15" t="str">
        <f>IF(A15&lt;&gt;"", VLOOKUP($A15, 'ICS-217'!$C$67:$L$484, 10, FALSE), "")</f>
        <v>#REF!</v>
      </c>
      <c r="K15" s="135"/>
    </row>
    <row r="16">
      <c r="A16" t="str">
        <f t="shared" si="1"/>
        <v>#REF!</v>
      </c>
      <c r="B16" t="str">
        <f>IF(A16&lt;&gt;"", VLOOKUP($A16, 'ICS-217'!$C$67:$L$484, 2, FALSE), "")</f>
        <v>#REF!</v>
      </c>
      <c r="C16" t="str">
        <f>IF(A16&lt;&gt;"", VLOOKUP($A16, 'ICS-217'!$C$67:$L$484, 3, FALSE), "")</f>
        <v>#REF!</v>
      </c>
      <c r="D16" t="str">
        <f>IF(A16&lt;&gt;"", VLOOKUP($A16, 'ICS-217'!$C$67:$L$484, 4, FALSE), "")</f>
        <v>#REF!</v>
      </c>
      <c r="E16" t="str">
        <f>IF(A16&lt;&gt;"", VLOOKUP($A16, 'ICS-217'!$C$67:$L$484, 5, FALSE), "")</f>
        <v>#REF!</v>
      </c>
      <c r="F16" t="str">
        <f>IF(A16&lt;&gt;"", VLOOKUP($A16, 'ICS-217'!$C$67:$L$484, 6, FALSE), "")</f>
        <v>#REF!</v>
      </c>
      <c r="G16" t="str">
        <f>IF(A16&lt;&gt;"", VLOOKUP($A16, 'ICS-217'!$C$67:$L$484, 7, FALSE), "")</f>
        <v>#REF!</v>
      </c>
      <c r="H16" t="str">
        <f>IF(A16&lt;&gt;"", VLOOKUP($A16, 'ICS-217'!$C$67:$L$484, 8, FALSE), "")</f>
        <v>#REF!</v>
      </c>
      <c r="I16" t="str">
        <f>IF(A16&lt;&gt;"", VLOOKUP($A16, 'ICS-217'!$C$67:$L$484, 9, FALSE), "")</f>
        <v>#REF!</v>
      </c>
      <c r="J16" t="str">
        <f>IF(A16&lt;&gt;"", VLOOKUP($A16, 'ICS-217'!$C$67:$L$484, 10, FALSE), "")</f>
        <v>#REF!</v>
      </c>
      <c r="K16" s="135"/>
    </row>
    <row r="17">
      <c r="A17" t="str">
        <f t="shared" si="1"/>
        <v>#REF!</v>
      </c>
      <c r="B17" t="str">
        <f>IF(A17&lt;&gt;"", VLOOKUP($A17, 'ICS-217'!$C$67:$L$484, 2, FALSE), "")</f>
        <v>#REF!</v>
      </c>
      <c r="C17" t="str">
        <f>IF(A17&lt;&gt;"", VLOOKUP($A17, 'ICS-217'!$C$67:$L$484, 3, FALSE), "")</f>
        <v>#REF!</v>
      </c>
      <c r="D17" t="str">
        <f>IF(A17&lt;&gt;"", VLOOKUP($A17, 'ICS-217'!$C$67:$L$484, 4, FALSE), "")</f>
        <v>#REF!</v>
      </c>
      <c r="E17" t="str">
        <f>IF(A17&lt;&gt;"", VLOOKUP($A17, 'ICS-217'!$C$67:$L$484, 5, FALSE), "")</f>
        <v>#REF!</v>
      </c>
      <c r="F17" t="str">
        <f>IF(A17&lt;&gt;"", VLOOKUP($A17, 'ICS-217'!$C$67:$L$484, 6, FALSE), "")</f>
        <v>#REF!</v>
      </c>
      <c r="G17" t="str">
        <f>IF(A17&lt;&gt;"", VLOOKUP($A17, 'ICS-217'!$C$67:$L$484, 7, FALSE), "")</f>
        <v>#REF!</v>
      </c>
      <c r="H17" t="str">
        <f>IF(A17&lt;&gt;"", VLOOKUP($A17, 'ICS-217'!$C$67:$L$484, 8, FALSE), "")</f>
        <v>#REF!</v>
      </c>
      <c r="I17" t="str">
        <f>IF(A17&lt;&gt;"", VLOOKUP($A17, 'ICS-217'!$C$67:$L$484, 9, FALSE), "")</f>
        <v>#REF!</v>
      </c>
      <c r="J17" t="str">
        <f>IF(A17&lt;&gt;"", VLOOKUP($A17, 'ICS-217'!$C$67:$L$484, 10, FALSE), "")</f>
        <v>#REF!</v>
      </c>
      <c r="K17" s="135"/>
    </row>
    <row r="18">
      <c r="A18" t="str">
        <f t="shared" si="1"/>
        <v>#REF!</v>
      </c>
      <c r="B18" t="str">
        <f>IF(A18&lt;&gt;"", VLOOKUP($A18, 'ICS-217'!$C$67:$L$484, 2, FALSE), "")</f>
        <v>#REF!</v>
      </c>
      <c r="C18" t="str">
        <f>IF(A18&lt;&gt;"", VLOOKUP($A18, 'ICS-217'!$C$67:$L$484, 3, FALSE), "")</f>
        <v>#REF!</v>
      </c>
      <c r="D18" t="str">
        <f>IF(A18&lt;&gt;"", VLOOKUP($A18, 'ICS-217'!$C$67:$L$484, 4, FALSE), "")</f>
        <v>#REF!</v>
      </c>
      <c r="E18" t="str">
        <f>IF(A18&lt;&gt;"", VLOOKUP($A18, 'ICS-217'!$C$67:$L$484, 5, FALSE), "")</f>
        <v>#REF!</v>
      </c>
      <c r="F18" t="str">
        <f>IF(A18&lt;&gt;"", VLOOKUP($A18, 'ICS-217'!$C$67:$L$484, 6, FALSE), "")</f>
        <v>#REF!</v>
      </c>
      <c r="G18" t="str">
        <f>IF(A18&lt;&gt;"", VLOOKUP($A18, 'ICS-217'!$C$67:$L$484, 7, FALSE), "")</f>
        <v>#REF!</v>
      </c>
      <c r="H18" t="str">
        <f>IF(A18&lt;&gt;"", VLOOKUP($A18, 'ICS-217'!$C$67:$L$484, 8, FALSE), "")</f>
        <v>#REF!</v>
      </c>
      <c r="I18" t="str">
        <f>IF(A18&lt;&gt;"", VLOOKUP($A18, 'ICS-217'!$C$67:$L$484, 9, FALSE), "")</f>
        <v>#REF!</v>
      </c>
      <c r="J18" t="str">
        <f>IF(A18&lt;&gt;"", VLOOKUP($A18, 'ICS-217'!$C$67:$L$484, 10, FALSE), "")</f>
        <v>#REF!</v>
      </c>
      <c r="K18" s="135"/>
    </row>
    <row r="19">
      <c r="A19" t="str">
        <f t="shared" si="1"/>
        <v>#REF!</v>
      </c>
      <c r="B19" t="str">
        <f>IF(A19&lt;&gt;"", VLOOKUP($A19, 'ICS-217'!$C$67:$L$484, 2, FALSE), "")</f>
        <v>#REF!</v>
      </c>
      <c r="C19" t="str">
        <f>IF(A19&lt;&gt;"", VLOOKUP($A19, 'ICS-217'!$C$67:$L$484, 3, FALSE), "")</f>
        <v>#REF!</v>
      </c>
      <c r="D19" t="str">
        <f>IF(A19&lt;&gt;"", VLOOKUP($A19, 'ICS-217'!$C$67:$L$484, 4, FALSE), "")</f>
        <v>#REF!</v>
      </c>
      <c r="E19" t="str">
        <f>IF(A19&lt;&gt;"", VLOOKUP($A19, 'ICS-217'!$C$67:$L$484, 5, FALSE), "")</f>
        <v>#REF!</v>
      </c>
      <c r="F19" t="str">
        <f>IF(A19&lt;&gt;"", VLOOKUP($A19, 'ICS-217'!$C$67:$L$484, 6, FALSE), "")</f>
        <v>#REF!</v>
      </c>
      <c r="G19" t="str">
        <f>IF(A19&lt;&gt;"", VLOOKUP($A19, 'ICS-217'!$C$67:$L$484, 7, FALSE), "")</f>
        <v>#REF!</v>
      </c>
      <c r="H19" t="str">
        <f>IF(A19&lt;&gt;"", VLOOKUP($A19, 'ICS-217'!$C$67:$L$484, 8, FALSE), "")</f>
        <v>#REF!</v>
      </c>
      <c r="I19" t="str">
        <f>IF(A19&lt;&gt;"", VLOOKUP($A19, 'ICS-217'!$C$67:$L$484, 9, FALSE), "")</f>
        <v>#REF!</v>
      </c>
      <c r="J19" t="str">
        <f>IF(A19&lt;&gt;"", VLOOKUP($A19, 'ICS-217'!$C$67:$L$484, 10, FALSE), "")</f>
        <v>#REF!</v>
      </c>
      <c r="K19" s="135"/>
    </row>
    <row r="20">
      <c r="A20" t="str">
        <f t="shared" si="1"/>
        <v>#REF!</v>
      </c>
      <c r="B20" t="str">
        <f>IF(A20&lt;&gt;"", VLOOKUP($A20, 'ICS-217'!$C$67:$L$484, 2, FALSE), "")</f>
        <v>#REF!</v>
      </c>
      <c r="C20" t="str">
        <f>IF(A20&lt;&gt;"", VLOOKUP($A20, 'ICS-217'!$C$67:$L$484, 3, FALSE), "")</f>
        <v>#REF!</v>
      </c>
      <c r="D20" t="str">
        <f>IF(A20&lt;&gt;"", VLOOKUP($A20, 'ICS-217'!$C$67:$L$484, 4, FALSE), "")</f>
        <v>#REF!</v>
      </c>
      <c r="E20" t="str">
        <f>IF(A20&lt;&gt;"", VLOOKUP($A20, 'ICS-217'!$C$67:$L$484, 5, FALSE), "")</f>
        <v>#REF!</v>
      </c>
      <c r="F20" t="str">
        <f>IF(A20&lt;&gt;"", VLOOKUP($A20, 'ICS-217'!$C$67:$L$484, 6, FALSE), "")</f>
        <v>#REF!</v>
      </c>
      <c r="G20" t="str">
        <f>IF(A20&lt;&gt;"", VLOOKUP($A20, 'ICS-217'!$C$67:$L$484, 7, FALSE), "")</f>
        <v>#REF!</v>
      </c>
      <c r="H20" t="str">
        <f>IF(A20&lt;&gt;"", VLOOKUP($A20, 'ICS-217'!$C$67:$L$484, 8, FALSE), "")</f>
        <v>#REF!</v>
      </c>
      <c r="I20" t="str">
        <f>IF(A20&lt;&gt;"", VLOOKUP($A20, 'ICS-217'!$C$67:$L$484, 9, FALSE), "")</f>
        <v>#REF!</v>
      </c>
      <c r="J20" t="str">
        <f>IF(A20&lt;&gt;"", VLOOKUP($A20, 'ICS-217'!$C$67:$L$484, 10, FALSE), "")</f>
        <v>#REF!</v>
      </c>
      <c r="K20" s="135"/>
    </row>
    <row r="21">
      <c r="A21" t="str">
        <f t="shared" si="1"/>
        <v>#REF!</v>
      </c>
      <c r="B21" t="str">
        <f>IF(A21&lt;&gt;"", VLOOKUP($A21, 'ICS-217'!$C$67:$L$484, 2, FALSE), "")</f>
        <v>#REF!</v>
      </c>
      <c r="C21" t="str">
        <f>IF(A21&lt;&gt;"", VLOOKUP($A21, 'ICS-217'!$C$67:$L$484, 3, FALSE), "")</f>
        <v>#REF!</v>
      </c>
      <c r="D21" t="str">
        <f>IF(A21&lt;&gt;"", VLOOKUP($A21, 'ICS-217'!$C$67:$L$484, 4, FALSE), "")</f>
        <v>#REF!</v>
      </c>
      <c r="E21" t="str">
        <f>IF(A21&lt;&gt;"", VLOOKUP($A21, 'ICS-217'!$C$67:$L$484, 5, FALSE), "")</f>
        <v>#REF!</v>
      </c>
      <c r="F21" t="str">
        <f>IF(A21&lt;&gt;"", VLOOKUP($A21, 'ICS-217'!$C$67:$L$484, 6, FALSE), "")</f>
        <v>#REF!</v>
      </c>
      <c r="G21" t="str">
        <f>IF(A21&lt;&gt;"", VLOOKUP($A21, 'ICS-217'!$C$67:$L$484, 7, FALSE), "")</f>
        <v>#REF!</v>
      </c>
      <c r="H21" t="str">
        <f>IF(A21&lt;&gt;"", VLOOKUP($A21, 'ICS-217'!$C$67:$L$484, 8, FALSE), "")</f>
        <v>#REF!</v>
      </c>
      <c r="I21" t="str">
        <f>IF(A21&lt;&gt;"", VLOOKUP($A21, 'ICS-217'!$C$67:$L$484, 9, FALSE), "")</f>
        <v>#REF!</v>
      </c>
      <c r="J21" t="str">
        <f>IF(A21&lt;&gt;"", VLOOKUP($A21, 'ICS-217'!$C$67:$L$484, 10, FALSE), "")</f>
        <v>#REF!</v>
      </c>
      <c r="K21" s="135" t="str">
        <f>IF(A21&lt;&gt;"", VLOOKUP($A21, 'ICS-217'!$C$67:$L$484, 12, FALSE), "")</f>
        <v>#REF!</v>
      </c>
    </row>
    <row r="22">
      <c r="A22" t="str">
        <f t="shared" si="1"/>
        <v>#REF!</v>
      </c>
      <c r="B22" t="str">
        <f>IF(A22&lt;&gt;"", VLOOKUP($A22, 'ICS-217'!$C$67:$L$484, 2, FALSE), "")</f>
        <v>#REF!</v>
      </c>
      <c r="C22" t="str">
        <f>IF(A22&lt;&gt;"", VLOOKUP($A22, 'ICS-217'!$C$67:$L$484, 3, FALSE), "")</f>
        <v>#REF!</v>
      </c>
      <c r="D22" t="str">
        <f>IF(A22&lt;&gt;"", VLOOKUP($A22, 'ICS-217'!$C$67:$L$484, 4, FALSE), "")</f>
        <v>#REF!</v>
      </c>
      <c r="E22" t="str">
        <f>IF(A22&lt;&gt;"", VLOOKUP($A22, 'ICS-217'!$C$67:$L$484, 5, FALSE), "")</f>
        <v>#REF!</v>
      </c>
      <c r="F22" t="str">
        <f>IF(A22&lt;&gt;"", VLOOKUP($A22, 'ICS-217'!$C$67:$L$484, 6, FALSE), "")</f>
        <v>#REF!</v>
      </c>
      <c r="G22" t="str">
        <f>IF(A22&lt;&gt;"", VLOOKUP($A22, 'ICS-217'!$C$67:$L$484, 7, FALSE), "")</f>
        <v>#REF!</v>
      </c>
      <c r="H22" t="str">
        <f>IF(A22&lt;&gt;"", VLOOKUP($A22, 'ICS-217'!$C$67:$L$484, 8, FALSE), "")</f>
        <v>#REF!</v>
      </c>
      <c r="I22" t="str">
        <f>IF(A22&lt;&gt;"", VLOOKUP($A22, 'ICS-217'!$C$67:$L$484, 9, FALSE), "")</f>
        <v>#REF!</v>
      </c>
      <c r="J22" t="str">
        <f>IF(A22&lt;&gt;"", VLOOKUP($A22, 'ICS-217'!$C$67:$L$484, 10, FALSE), "")</f>
        <v>#REF!</v>
      </c>
      <c r="K22" s="135" t="str">
        <f>IF(A22&lt;&gt;"", VLOOKUP($A22, 'ICS-217'!$C$67:$L$484, 12, FALSE), "")</f>
        <v>#REF!</v>
      </c>
    </row>
    <row r="23">
      <c r="A23" t="str">
        <f t="shared" si="1"/>
        <v>#REF!</v>
      </c>
      <c r="B23" t="str">
        <f>IF(A23&lt;&gt;"", VLOOKUP($A23, 'ICS-217'!$C$67:$L$484, 2, FALSE), "")</f>
        <v>#REF!</v>
      </c>
      <c r="C23" t="str">
        <f>IF(A23&lt;&gt;"", VLOOKUP($A23, 'ICS-217'!$C$67:$L$484, 3, FALSE), "")</f>
        <v>#REF!</v>
      </c>
      <c r="D23" t="str">
        <f>IF(A23&lt;&gt;"", VLOOKUP($A23, 'ICS-217'!$C$67:$L$484, 4, FALSE), "")</f>
        <v>#REF!</v>
      </c>
      <c r="E23" t="str">
        <f>IF(A23&lt;&gt;"", VLOOKUP($A23, 'ICS-217'!$C$67:$L$484, 5, FALSE), "")</f>
        <v>#REF!</v>
      </c>
      <c r="F23" t="str">
        <f>IF(A23&lt;&gt;"", VLOOKUP($A23, 'ICS-217'!$C$67:$L$484, 6, FALSE), "")</f>
        <v>#REF!</v>
      </c>
      <c r="G23" t="str">
        <f>IF(A23&lt;&gt;"", VLOOKUP($A23, 'ICS-217'!$C$67:$L$484, 7, FALSE), "")</f>
        <v>#REF!</v>
      </c>
      <c r="H23" t="str">
        <f>IF(A23&lt;&gt;"", VLOOKUP($A23, 'ICS-217'!$C$67:$L$484, 8, FALSE), "")</f>
        <v>#REF!</v>
      </c>
      <c r="I23" t="str">
        <f>IF(A23&lt;&gt;"", VLOOKUP($A23, 'ICS-217'!$C$67:$L$484, 9, FALSE), "")</f>
        <v>#REF!</v>
      </c>
      <c r="J23" t="str">
        <f>IF(A23&lt;&gt;"", VLOOKUP($A23, 'ICS-217'!$C$67:$L$484, 10, FALSE), "")</f>
        <v>#REF!</v>
      </c>
      <c r="K23" s="135" t="str">
        <f>IF(A23&lt;&gt;"", VLOOKUP($A23, 'ICS-217'!$C$67:$L$484, 12, FALSE), "")</f>
        <v>#REF!</v>
      </c>
    </row>
    <row r="24">
      <c r="A24" t="str">
        <f t="shared" si="1"/>
        <v>#REF!</v>
      </c>
      <c r="B24" t="str">
        <f>IF(A24&lt;&gt;"", VLOOKUP($A24, 'ICS-217'!$C$67:$L$484, 2, FALSE), "")</f>
        <v>#REF!</v>
      </c>
      <c r="C24" t="str">
        <f>IF(A24&lt;&gt;"", VLOOKUP($A24, 'ICS-217'!$C$67:$L$484, 3, FALSE), "")</f>
        <v>#REF!</v>
      </c>
      <c r="D24" t="str">
        <f>IF(A24&lt;&gt;"", VLOOKUP($A24, 'ICS-217'!$C$67:$L$484, 4, FALSE), "")</f>
        <v>#REF!</v>
      </c>
      <c r="E24" t="str">
        <f>IF(A24&lt;&gt;"", VLOOKUP($A24, 'ICS-217'!$C$67:$L$484, 5, FALSE), "")</f>
        <v>#REF!</v>
      </c>
      <c r="F24" t="str">
        <f>IF(A24&lt;&gt;"", VLOOKUP($A24, 'ICS-217'!$C$67:$L$484, 6, FALSE), "")</f>
        <v>#REF!</v>
      </c>
      <c r="G24" t="str">
        <f>IF(A24&lt;&gt;"", VLOOKUP($A24, 'ICS-217'!$C$67:$L$484, 7, FALSE), "")</f>
        <v>#REF!</v>
      </c>
      <c r="H24" t="str">
        <f>IF(A24&lt;&gt;"", VLOOKUP($A24, 'ICS-217'!$C$67:$L$484, 8, FALSE), "")</f>
        <v>#REF!</v>
      </c>
      <c r="I24" t="str">
        <f>IF(A24&lt;&gt;"", VLOOKUP($A24, 'ICS-217'!$C$67:$L$484, 9, FALSE), "")</f>
        <v>#REF!</v>
      </c>
      <c r="J24" t="str">
        <f>IF(A24&lt;&gt;"", VLOOKUP($A24, 'ICS-217'!$C$67:$L$484, 10, FALSE), "")</f>
        <v>#REF!</v>
      </c>
      <c r="K24" s="135" t="str">
        <f>IF(A24&lt;&gt;"", VLOOKUP($A24, 'ICS-217'!$C$67:$L$484, 12, FALSE), "")</f>
        <v>#REF!</v>
      </c>
    </row>
    <row r="25">
      <c r="A25" t="str">
        <f t="shared" si="1"/>
        <v>#REF!</v>
      </c>
      <c r="B25" t="str">
        <f>IF(A25&lt;&gt;"", VLOOKUP($A25, 'ICS-217'!$C$67:$L$484, 2, FALSE), "")</f>
        <v>#REF!</v>
      </c>
      <c r="C25" t="str">
        <f>IF(A25&lt;&gt;"", VLOOKUP($A25, 'ICS-217'!$C$67:$L$484, 3, FALSE), "")</f>
        <v>#REF!</v>
      </c>
      <c r="D25" t="str">
        <f>IF(A25&lt;&gt;"", VLOOKUP($A25, 'ICS-217'!$C$67:$L$484, 4, FALSE), "")</f>
        <v>#REF!</v>
      </c>
      <c r="E25" t="str">
        <f>IF(A25&lt;&gt;"", VLOOKUP($A25, 'ICS-217'!$C$67:$L$484, 5, FALSE), "")</f>
        <v>#REF!</v>
      </c>
      <c r="F25" t="str">
        <f>IF(A25&lt;&gt;"", VLOOKUP($A25, 'ICS-217'!$C$67:$L$484, 6, FALSE), "")</f>
        <v>#REF!</v>
      </c>
      <c r="G25" t="str">
        <f>IF(A25&lt;&gt;"", VLOOKUP($A25, 'ICS-217'!$C$67:$L$484, 7, FALSE), "")</f>
        <v>#REF!</v>
      </c>
      <c r="H25" t="str">
        <f>IF(A25&lt;&gt;"", VLOOKUP($A25, 'ICS-217'!$C$67:$L$484, 8, FALSE), "")</f>
        <v>#REF!</v>
      </c>
      <c r="I25" t="str">
        <f>IF(A25&lt;&gt;"", VLOOKUP($A25, 'ICS-217'!$C$67:$L$484, 9, FALSE), "")</f>
        <v>#REF!</v>
      </c>
      <c r="J25" t="str">
        <f>IF(A25&lt;&gt;"", VLOOKUP($A25, 'ICS-217'!$C$67:$L$484, 10, FALSE), "")</f>
        <v>#REF!</v>
      </c>
      <c r="K25" s="135" t="str">
        <f>IF(A25&lt;&gt;"", VLOOKUP($A25, 'ICS-217'!$C$67:$L$484, 12, FALSE), "")</f>
        <v>#REF!</v>
      </c>
    </row>
    <row r="26">
      <c r="A26" t="str">
        <f t="shared" si="1"/>
        <v>#REF!</v>
      </c>
      <c r="B26" t="str">
        <f>IF(A26&lt;&gt;"", VLOOKUP($A26, 'ICS-217'!$C$67:$L$484, 2, FALSE), "")</f>
        <v>#REF!</v>
      </c>
      <c r="C26" t="str">
        <f>IF(A26&lt;&gt;"", VLOOKUP($A26, 'ICS-217'!$C$67:$L$484, 3, FALSE), "")</f>
        <v>#REF!</v>
      </c>
      <c r="D26" t="str">
        <f>IF(A26&lt;&gt;"", VLOOKUP($A26, 'ICS-217'!$C$67:$L$484, 4, FALSE), "")</f>
        <v>#REF!</v>
      </c>
      <c r="E26" t="str">
        <f>IF(A26&lt;&gt;"", VLOOKUP($A26, 'ICS-217'!$C$67:$L$484, 5, FALSE), "")</f>
        <v>#REF!</v>
      </c>
      <c r="F26" t="str">
        <f>IF(A26&lt;&gt;"", VLOOKUP($A26, 'ICS-217'!$C$67:$L$484, 6, FALSE), "")</f>
        <v>#REF!</v>
      </c>
      <c r="G26" t="str">
        <f>IF(A26&lt;&gt;"", VLOOKUP($A26, 'ICS-217'!$C$67:$L$484, 7, FALSE), "")</f>
        <v>#REF!</v>
      </c>
      <c r="H26" t="str">
        <f>IF(A26&lt;&gt;"", VLOOKUP($A26, 'ICS-217'!$C$67:$L$484, 8, FALSE), "")</f>
        <v>#REF!</v>
      </c>
      <c r="I26" t="str">
        <f>IF(A26&lt;&gt;"", VLOOKUP($A26, 'ICS-217'!$C$67:$L$484, 9, FALSE), "")</f>
        <v>#REF!</v>
      </c>
      <c r="J26" t="str">
        <f>IF(A26&lt;&gt;"", VLOOKUP($A26, 'ICS-217'!$C$67:$L$484, 10, FALSE), "")</f>
        <v>#REF!</v>
      </c>
      <c r="K26" s="135" t="str">
        <f>IF(A26&lt;&gt;"", VLOOKUP($A26, 'ICS-217'!$C$67:$L$484, 12, FALSE), "")</f>
        <v>#REF!</v>
      </c>
    </row>
    <row r="27">
      <c r="A27" t="str">
        <f t="shared" si="1"/>
        <v>#REF!</v>
      </c>
      <c r="B27" t="str">
        <f>IF(A27&lt;&gt;"", VLOOKUP($A27, 'ICS-217'!$C$67:$L$484, 2, FALSE), "")</f>
        <v>#REF!</v>
      </c>
      <c r="C27" t="str">
        <f>IF(A27&lt;&gt;"", VLOOKUP($A27, 'ICS-217'!$C$67:$L$484, 3, FALSE), "")</f>
        <v>#REF!</v>
      </c>
      <c r="D27" t="str">
        <f>IF(A27&lt;&gt;"", VLOOKUP($A27, 'ICS-217'!$C$67:$L$484, 4, FALSE), "")</f>
        <v>#REF!</v>
      </c>
      <c r="E27" t="str">
        <f>IF(A27&lt;&gt;"", VLOOKUP($A27, 'ICS-217'!$C$67:$L$484, 5, FALSE), "")</f>
        <v>#REF!</v>
      </c>
      <c r="F27" t="str">
        <f>IF(A27&lt;&gt;"", VLOOKUP($A27, 'ICS-217'!$C$67:$L$484, 6, FALSE), "")</f>
        <v>#REF!</v>
      </c>
      <c r="G27" t="str">
        <f>IF(A27&lt;&gt;"", VLOOKUP($A27, 'ICS-217'!$C$67:$L$484, 7, FALSE), "")</f>
        <v>#REF!</v>
      </c>
      <c r="H27" t="str">
        <f>IF(A27&lt;&gt;"", VLOOKUP($A27, 'ICS-217'!$C$67:$L$484, 8, FALSE), "")</f>
        <v>#REF!</v>
      </c>
      <c r="I27" t="str">
        <f>IF(A27&lt;&gt;"", VLOOKUP($A27, 'ICS-217'!$C$67:$L$484, 9, FALSE), "")</f>
        <v>#REF!</v>
      </c>
      <c r="J27" t="str">
        <f>IF(A27&lt;&gt;"", VLOOKUP($A27, 'ICS-217'!$C$67:$L$484, 10, FALSE), "")</f>
        <v>#REF!</v>
      </c>
      <c r="K27" s="135" t="str">
        <f>IF(A27&lt;&gt;"", VLOOKUP($A27, 'ICS-217'!$C$67:$L$484, 12, FALSE), "")</f>
        <v>#REF!</v>
      </c>
    </row>
    <row r="28">
      <c r="A28" t="str">
        <f t="shared" si="1"/>
        <v>#REF!</v>
      </c>
      <c r="B28" t="str">
        <f>IF(A28&lt;&gt;"", VLOOKUP($A28, 'ICS-217'!$C$67:$L$484, 2, FALSE), "")</f>
        <v>#REF!</v>
      </c>
      <c r="C28" t="str">
        <f>IF(A28&lt;&gt;"", VLOOKUP($A28, 'ICS-217'!$C$67:$L$484, 3, FALSE), "")</f>
        <v>#REF!</v>
      </c>
      <c r="D28" t="str">
        <f>IF(A28&lt;&gt;"", VLOOKUP($A28, 'ICS-217'!$C$67:$L$484, 4, FALSE), "")</f>
        <v>#REF!</v>
      </c>
      <c r="E28" t="str">
        <f>IF(A28&lt;&gt;"", VLOOKUP($A28, 'ICS-217'!$C$67:$L$484, 5, FALSE), "")</f>
        <v>#REF!</v>
      </c>
      <c r="F28" t="str">
        <f>IF(A28&lt;&gt;"", VLOOKUP($A28, 'ICS-217'!$C$67:$L$484, 6, FALSE), "")</f>
        <v>#REF!</v>
      </c>
      <c r="G28" t="str">
        <f>IF(A28&lt;&gt;"", VLOOKUP($A28, 'ICS-217'!$C$67:$L$484, 7, FALSE), "")</f>
        <v>#REF!</v>
      </c>
      <c r="H28" t="str">
        <f>IF(A28&lt;&gt;"", VLOOKUP($A28, 'ICS-217'!$C$67:$L$484, 8, FALSE), "")</f>
        <v>#REF!</v>
      </c>
      <c r="I28" t="str">
        <f>IF(A28&lt;&gt;"", VLOOKUP($A28, 'ICS-217'!$C$67:$L$484, 9, FALSE), "")</f>
        <v>#REF!</v>
      </c>
      <c r="J28" t="str">
        <f>IF(A28&lt;&gt;"", VLOOKUP($A28, 'ICS-217'!$C$67:$L$484, 10, FALSE), "")</f>
        <v>#REF!</v>
      </c>
      <c r="K28" s="135" t="str">
        <f>IF(A28&lt;&gt;"", VLOOKUP($A28, 'ICS-217'!$C$67:$L$484, 12, FALSE), "")</f>
        <v>#REF!</v>
      </c>
    </row>
    <row r="29">
      <c r="A29" t="str">
        <f t="shared" si="1"/>
        <v>#REF!</v>
      </c>
      <c r="B29" t="str">
        <f>IF(A29&lt;&gt;"", VLOOKUP($A29, 'ICS-217'!$C$67:$L$484, 2, FALSE), "")</f>
        <v>#REF!</v>
      </c>
      <c r="C29" t="str">
        <f>IF(A29&lt;&gt;"", VLOOKUP($A29, 'ICS-217'!$C$67:$L$484, 3, FALSE), "")</f>
        <v>#REF!</v>
      </c>
      <c r="D29" t="str">
        <f>IF(A29&lt;&gt;"", VLOOKUP($A29, 'ICS-217'!$C$67:$L$484, 4, FALSE), "")</f>
        <v>#REF!</v>
      </c>
      <c r="E29" t="str">
        <f>IF(A29&lt;&gt;"", VLOOKUP($A29, 'ICS-217'!$C$67:$L$484, 5, FALSE), "")</f>
        <v>#REF!</v>
      </c>
      <c r="F29" t="str">
        <f>IF(A29&lt;&gt;"", VLOOKUP($A29, 'ICS-217'!$C$67:$L$484, 6, FALSE), "")</f>
        <v>#REF!</v>
      </c>
      <c r="G29" t="str">
        <f>IF(A29&lt;&gt;"", VLOOKUP($A29, 'ICS-217'!$C$67:$L$484, 7, FALSE), "")</f>
        <v>#REF!</v>
      </c>
      <c r="H29" t="str">
        <f>IF(A29&lt;&gt;"", VLOOKUP($A29, 'ICS-217'!$C$67:$L$484, 8, FALSE), "")</f>
        <v>#REF!</v>
      </c>
      <c r="I29" t="str">
        <f>IF(A29&lt;&gt;"", VLOOKUP($A29, 'ICS-217'!$C$67:$L$484, 9, FALSE), "")</f>
        <v>#REF!</v>
      </c>
      <c r="J29" t="str">
        <f>IF(A29&lt;&gt;"", VLOOKUP($A29, 'ICS-217'!$C$67:$L$484, 10, FALSE), "")</f>
        <v>#REF!</v>
      </c>
      <c r="K29" s="135" t="str">
        <f>IF(A29&lt;&gt;"", VLOOKUP($A29, 'ICS-217'!$C$67:$L$484, 12, FALSE), "")</f>
        <v>#REF!</v>
      </c>
    </row>
    <row r="30">
      <c r="A30" t="str">
        <f t="shared" si="1"/>
        <v>#REF!</v>
      </c>
      <c r="B30" t="str">
        <f>IF(A30&lt;&gt;"", VLOOKUP($A30, 'ICS-217'!$C$67:$L$484, 2, FALSE), "")</f>
        <v>#REF!</v>
      </c>
      <c r="C30" t="str">
        <f>IF(A30&lt;&gt;"", VLOOKUP($A30, 'ICS-217'!$C$67:$L$484, 3, FALSE), "")</f>
        <v>#REF!</v>
      </c>
      <c r="D30" t="str">
        <f>IF(A30&lt;&gt;"", VLOOKUP($A30, 'ICS-217'!$C$67:$L$484, 4, FALSE), "")</f>
        <v>#REF!</v>
      </c>
      <c r="E30" t="str">
        <f>IF(A30&lt;&gt;"", VLOOKUP($A30, 'ICS-217'!$C$67:$L$484, 5, FALSE), "")</f>
        <v>#REF!</v>
      </c>
      <c r="F30" t="str">
        <f>IF(A30&lt;&gt;"", VLOOKUP($A30, 'ICS-217'!$C$67:$L$484, 6, FALSE), "")</f>
        <v>#REF!</v>
      </c>
      <c r="G30" t="str">
        <f>IF(A30&lt;&gt;"", VLOOKUP($A30, 'ICS-217'!$C$67:$L$484, 7, FALSE), "")</f>
        <v>#REF!</v>
      </c>
      <c r="H30" t="str">
        <f>IF(A30&lt;&gt;"", VLOOKUP($A30, 'ICS-217'!$C$67:$L$484, 8, FALSE), "")</f>
        <v>#REF!</v>
      </c>
      <c r="I30" t="str">
        <f>IF(A30&lt;&gt;"", VLOOKUP($A30, 'ICS-217'!$C$67:$L$484, 9, FALSE), "")</f>
        <v>#REF!</v>
      </c>
      <c r="J30" t="str">
        <f>IF(A30&lt;&gt;"", VLOOKUP($A30, 'ICS-217'!$C$67:$L$484, 10, FALSE), "")</f>
        <v>#REF!</v>
      </c>
      <c r="K30" s="135" t="str">
        <f>IF(A30&lt;&gt;"", VLOOKUP($A30, 'ICS-217'!$C$67:$L$484, 12, FALSE), "")</f>
        <v>#REF!</v>
      </c>
    </row>
    <row r="31">
      <c r="A31" t="str">
        <f t="shared" si="1"/>
        <v>#REF!</v>
      </c>
      <c r="B31" t="str">
        <f>IF(A31&lt;&gt;"", VLOOKUP($A31, 'ICS-217'!$C$67:$L$484, 2, FALSE), "")</f>
        <v>#REF!</v>
      </c>
      <c r="C31" t="str">
        <f>IF(A31&lt;&gt;"", VLOOKUP($A31, 'ICS-217'!$C$67:$L$484, 3, FALSE), "")</f>
        <v>#REF!</v>
      </c>
      <c r="D31" t="str">
        <f>IF(A31&lt;&gt;"", VLOOKUP($A31, 'ICS-217'!$C$67:$L$484, 4, FALSE), "")</f>
        <v>#REF!</v>
      </c>
      <c r="E31" t="str">
        <f>IF(A31&lt;&gt;"", VLOOKUP($A31, 'ICS-217'!$C$67:$L$484, 5, FALSE), "")</f>
        <v>#REF!</v>
      </c>
      <c r="F31" t="str">
        <f>IF(A31&lt;&gt;"", VLOOKUP($A31, 'ICS-217'!$C$67:$L$484, 6, FALSE), "")</f>
        <v>#REF!</v>
      </c>
      <c r="G31" t="str">
        <f>IF(A31&lt;&gt;"", VLOOKUP($A31, 'ICS-217'!$C$67:$L$484, 7, FALSE), "")</f>
        <v>#REF!</v>
      </c>
      <c r="H31" t="str">
        <f>IF(A31&lt;&gt;"", VLOOKUP($A31, 'ICS-217'!$C$67:$L$484, 8, FALSE), "")</f>
        <v>#REF!</v>
      </c>
      <c r="I31" t="str">
        <f>IF(A31&lt;&gt;"", VLOOKUP($A31, 'ICS-217'!$C$67:$L$484, 9, FALSE), "")</f>
        <v>#REF!</v>
      </c>
      <c r="J31" t="str">
        <f>IF(A31&lt;&gt;"", VLOOKUP($A31, 'ICS-217'!$C$67:$L$484, 10, FALSE), "")</f>
        <v>#REF!</v>
      </c>
      <c r="K31" s="135" t="str">
        <f>IF(A31&lt;&gt;"", VLOOKUP($A31, 'ICS-217'!$C$67:$L$484, 12, FALSE), "")</f>
        <v>#REF!</v>
      </c>
    </row>
    <row r="32">
      <c r="A32" t="str">
        <f t="shared" si="1"/>
        <v>#REF!</v>
      </c>
      <c r="B32" t="str">
        <f>IF(A32&lt;&gt;"", VLOOKUP($A32, 'ICS-217'!$C$67:$L$484, 2, FALSE), "")</f>
        <v>#REF!</v>
      </c>
      <c r="C32" t="str">
        <f>IF(A32&lt;&gt;"", VLOOKUP($A32, 'ICS-217'!$C$67:$L$484, 3, FALSE), "")</f>
        <v>#REF!</v>
      </c>
      <c r="D32" t="str">
        <f>IF(A32&lt;&gt;"", VLOOKUP($A32, 'ICS-217'!$C$67:$L$484, 4, FALSE), "")</f>
        <v>#REF!</v>
      </c>
      <c r="E32" t="str">
        <f>IF(A32&lt;&gt;"", VLOOKUP($A32, 'ICS-217'!$C$67:$L$484, 5, FALSE), "")</f>
        <v>#REF!</v>
      </c>
      <c r="F32" t="str">
        <f>IF(A32&lt;&gt;"", VLOOKUP($A32, 'ICS-217'!$C$67:$L$484, 6, FALSE), "")</f>
        <v>#REF!</v>
      </c>
      <c r="G32" t="str">
        <f>IF(A32&lt;&gt;"", VLOOKUP($A32, 'ICS-217'!$C$67:$L$484, 7, FALSE), "")</f>
        <v>#REF!</v>
      </c>
      <c r="H32" t="str">
        <f>IF(A32&lt;&gt;"", VLOOKUP($A32, 'ICS-217'!$C$67:$L$484, 8, FALSE), "")</f>
        <v>#REF!</v>
      </c>
      <c r="I32" t="str">
        <f>IF(A32&lt;&gt;"", VLOOKUP($A32, 'ICS-217'!$C$67:$L$484, 9, FALSE), "")</f>
        <v>#REF!</v>
      </c>
      <c r="J32" t="str">
        <f>IF(A32&lt;&gt;"", VLOOKUP($A32, 'ICS-217'!$C$67:$L$484, 10, FALSE), "")</f>
        <v>#REF!</v>
      </c>
      <c r="K32" s="135" t="str">
        <f>IF(A32&lt;&gt;"", VLOOKUP($A32, 'ICS-217'!$C$67:$L$484, 12, FALSE), "")</f>
        <v>#REF!</v>
      </c>
    </row>
    <row r="33">
      <c r="A33" t="str">
        <f t="shared" si="1"/>
        <v>#REF!</v>
      </c>
      <c r="B33" t="str">
        <f>IF(A33&lt;&gt;"", VLOOKUP($A33, 'ICS-217'!$C$67:$L$484, 2, FALSE), "")</f>
        <v>#REF!</v>
      </c>
      <c r="C33" t="str">
        <f>IF(A33&lt;&gt;"", VLOOKUP($A33, 'ICS-217'!$C$67:$L$484, 3, FALSE), "")</f>
        <v>#REF!</v>
      </c>
      <c r="D33" t="str">
        <f>IF(A33&lt;&gt;"", VLOOKUP($A33, 'ICS-217'!$C$67:$L$484, 4, FALSE), "")</f>
        <v>#REF!</v>
      </c>
      <c r="E33" t="str">
        <f>IF(A33&lt;&gt;"", VLOOKUP($A33, 'ICS-217'!$C$67:$L$484, 5, FALSE), "")</f>
        <v>#REF!</v>
      </c>
      <c r="F33" t="str">
        <f>IF(A33&lt;&gt;"", VLOOKUP($A33, 'ICS-217'!$C$67:$L$484, 6, FALSE), "")</f>
        <v>#REF!</v>
      </c>
      <c r="G33" t="str">
        <f>IF(A33&lt;&gt;"", VLOOKUP($A33, 'ICS-217'!$C$67:$L$484, 7, FALSE), "")</f>
        <v>#REF!</v>
      </c>
      <c r="H33" t="str">
        <f>IF(A33&lt;&gt;"", VLOOKUP($A33, 'ICS-217'!$C$67:$L$484, 8, FALSE), "")</f>
        <v>#REF!</v>
      </c>
      <c r="I33" t="str">
        <f>IF(A33&lt;&gt;"", VLOOKUP($A33, 'ICS-217'!$C$67:$L$484, 9, FALSE), "")</f>
        <v>#REF!</v>
      </c>
      <c r="J33" t="str">
        <f>IF(A33&lt;&gt;"", VLOOKUP($A33, 'ICS-217'!$C$67:$L$484, 10, FALSE), "")</f>
        <v>#REF!</v>
      </c>
      <c r="K33" s="135" t="str">
        <f>IF(A33&lt;&gt;"", VLOOKUP($A33, 'ICS-217'!$C$67:$L$484, 12, FALSE), "")</f>
        <v>#REF!</v>
      </c>
    </row>
    <row r="34">
      <c r="A34" t="str">
        <f t="shared" si="1"/>
        <v>#REF!</v>
      </c>
      <c r="B34" t="str">
        <f>IF(A34&lt;&gt;"", VLOOKUP($A34, 'ICS-217'!$C$67:$L$484, 2, FALSE), "")</f>
        <v>#REF!</v>
      </c>
      <c r="C34" t="str">
        <f>IF(A34&lt;&gt;"", VLOOKUP($A34, 'ICS-217'!$C$67:$L$484, 3, FALSE), "")</f>
        <v>#REF!</v>
      </c>
      <c r="D34" t="str">
        <f>IF(A34&lt;&gt;"", VLOOKUP($A34, 'ICS-217'!$C$67:$L$484, 4, FALSE), "")</f>
        <v>#REF!</v>
      </c>
      <c r="E34" t="str">
        <f>IF(A34&lt;&gt;"", VLOOKUP($A34, 'ICS-217'!$C$67:$L$484, 5, FALSE), "")</f>
        <v>#REF!</v>
      </c>
      <c r="F34" t="str">
        <f>IF(A34&lt;&gt;"", VLOOKUP($A34, 'ICS-217'!$C$67:$L$484, 6, FALSE), "")</f>
        <v>#REF!</v>
      </c>
      <c r="G34" t="str">
        <f>IF(A34&lt;&gt;"", VLOOKUP($A34, 'ICS-217'!$C$67:$L$484, 7, FALSE), "")</f>
        <v>#REF!</v>
      </c>
      <c r="H34" t="str">
        <f>IF(A34&lt;&gt;"", VLOOKUP($A34, 'ICS-217'!$C$67:$L$484, 8, FALSE), "")</f>
        <v>#REF!</v>
      </c>
      <c r="I34" t="str">
        <f>IF(A34&lt;&gt;"", VLOOKUP($A34, 'ICS-217'!$C$67:$L$484, 9, FALSE), "")</f>
        <v>#REF!</v>
      </c>
      <c r="J34" t="str">
        <f>IF(A34&lt;&gt;"", VLOOKUP($A34, 'ICS-217'!$C$67:$L$484, 10, FALSE), "")</f>
        <v>#REF!</v>
      </c>
      <c r="K34" s="135" t="str">
        <f>IF(A34&lt;&gt;"", VLOOKUP($A34, 'ICS-217'!$C$67:$L$484, 12, FALSE), "")</f>
        <v>#REF!</v>
      </c>
    </row>
    <row r="35">
      <c r="A35" t="str">
        <f t="shared" si="1"/>
        <v>#REF!</v>
      </c>
      <c r="B35" t="str">
        <f>IF(A35&lt;&gt;"", VLOOKUP($A35, 'ICS-217'!$C$67:$L$484, 2, FALSE), "")</f>
        <v>#REF!</v>
      </c>
      <c r="C35" t="str">
        <f>IF(A35&lt;&gt;"", VLOOKUP($A35, 'ICS-217'!$C$67:$L$484, 3, FALSE), "")</f>
        <v>#REF!</v>
      </c>
      <c r="D35" t="str">
        <f>IF(A35&lt;&gt;"", VLOOKUP($A35, 'ICS-217'!$C$67:$L$484, 4, FALSE), "")</f>
        <v>#REF!</v>
      </c>
      <c r="E35" t="str">
        <f>IF(A35&lt;&gt;"", VLOOKUP($A35, 'ICS-217'!$C$67:$L$484, 5, FALSE), "")</f>
        <v>#REF!</v>
      </c>
      <c r="F35" t="str">
        <f>IF(A35&lt;&gt;"", VLOOKUP($A35, 'ICS-217'!$C$67:$L$484, 6, FALSE), "")</f>
        <v>#REF!</v>
      </c>
      <c r="G35" t="str">
        <f>IF(A35&lt;&gt;"", VLOOKUP($A35, 'ICS-217'!$C$67:$L$484, 7, FALSE), "")</f>
        <v>#REF!</v>
      </c>
      <c r="H35" t="str">
        <f>IF(A35&lt;&gt;"", VLOOKUP($A35, 'ICS-217'!$C$67:$L$484, 8, FALSE), "")</f>
        <v>#REF!</v>
      </c>
      <c r="I35" t="str">
        <f>IF(A35&lt;&gt;"", VLOOKUP($A35, 'ICS-217'!$C$67:$L$484, 9, FALSE), "")</f>
        <v>#REF!</v>
      </c>
      <c r="J35" t="str">
        <f>IF(A35&lt;&gt;"", VLOOKUP($A35, 'ICS-217'!$C$67:$L$484, 10, FALSE), "")</f>
        <v>#REF!</v>
      </c>
      <c r="K35" s="135" t="str">
        <f>IF(A35&lt;&gt;"", VLOOKUP($A35, 'ICS-217'!$C$67:$L$484, 12, FALSE), "")</f>
        <v>#REF!</v>
      </c>
    </row>
    <row r="36">
      <c r="A36" t="str">
        <f t="shared" si="1"/>
        <v>#REF!</v>
      </c>
      <c r="B36" t="str">
        <f>IF(A36&lt;&gt;"", VLOOKUP($A36, 'ICS-217'!$C$67:$L$484, 2, FALSE), "")</f>
        <v>#REF!</v>
      </c>
      <c r="C36" t="str">
        <f>IF(A36&lt;&gt;"", VLOOKUP($A36, 'ICS-217'!$C$67:$L$484, 3, FALSE), "")</f>
        <v>#REF!</v>
      </c>
      <c r="D36" t="str">
        <f>IF(A36&lt;&gt;"", VLOOKUP($A36, 'ICS-217'!$C$67:$L$484, 4, FALSE), "")</f>
        <v>#REF!</v>
      </c>
      <c r="E36" t="str">
        <f>IF(A36&lt;&gt;"", VLOOKUP($A36, 'ICS-217'!$C$67:$L$484, 5, FALSE), "")</f>
        <v>#REF!</v>
      </c>
      <c r="F36" t="str">
        <f>IF(A36&lt;&gt;"", VLOOKUP($A36, 'ICS-217'!$C$67:$L$484, 6, FALSE), "")</f>
        <v>#REF!</v>
      </c>
      <c r="G36" t="str">
        <f>IF(A36&lt;&gt;"", VLOOKUP($A36, 'ICS-217'!$C$67:$L$484, 7, FALSE), "")</f>
        <v>#REF!</v>
      </c>
      <c r="H36" t="str">
        <f>IF(A36&lt;&gt;"", VLOOKUP($A36, 'ICS-217'!$C$67:$L$484, 8, FALSE), "")</f>
        <v>#REF!</v>
      </c>
      <c r="I36" t="str">
        <f>IF(A36&lt;&gt;"", VLOOKUP($A36, 'ICS-217'!$C$67:$L$484, 9, FALSE), "")</f>
        <v>#REF!</v>
      </c>
      <c r="J36" t="str">
        <f>IF(A36&lt;&gt;"", VLOOKUP($A36, 'ICS-217'!$C$67:$L$484, 10, FALSE), "")</f>
        <v>#REF!</v>
      </c>
      <c r="K36" s="135" t="str">
        <f>IF(A36&lt;&gt;"", VLOOKUP($A36, 'ICS-217'!$C$67:$L$484, 12, FALSE), "")</f>
        <v>#REF!</v>
      </c>
    </row>
    <row r="37">
      <c r="A37" t="str">
        <f t="shared" si="1"/>
        <v>#REF!</v>
      </c>
      <c r="B37" t="str">
        <f>IF(A37&lt;&gt;"", VLOOKUP($A37, 'ICS-217'!$C$67:$L$484, 2, FALSE), "")</f>
        <v>#REF!</v>
      </c>
      <c r="C37" t="str">
        <f>IF(A37&lt;&gt;"", VLOOKUP($A37, 'ICS-217'!$C$67:$L$484, 3, FALSE), "")</f>
        <v>#REF!</v>
      </c>
      <c r="D37" t="str">
        <f>IF(A37&lt;&gt;"", VLOOKUP($A37, 'ICS-217'!$C$67:$L$484, 4, FALSE), "")</f>
        <v>#REF!</v>
      </c>
      <c r="E37" t="str">
        <f>IF(A37&lt;&gt;"", VLOOKUP($A37, 'ICS-217'!$C$67:$L$484, 5, FALSE), "")</f>
        <v>#REF!</v>
      </c>
      <c r="F37" t="str">
        <f>IF(A37&lt;&gt;"", VLOOKUP($A37, 'ICS-217'!$C$67:$L$484, 6, FALSE), "")</f>
        <v>#REF!</v>
      </c>
      <c r="G37" t="str">
        <f>IF(A37&lt;&gt;"", VLOOKUP($A37, 'ICS-217'!$C$67:$L$484, 7, FALSE), "")</f>
        <v>#REF!</v>
      </c>
      <c r="H37" t="str">
        <f>IF(A37&lt;&gt;"", VLOOKUP($A37, 'ICS-217'!$C$67:$L$484, 8, FALSE), "")</f>
        <v>#REF!</v>
      </c>
      <c r="I37" t="str">
        <f>IF(A37&lt;&gt;"", VLOOKUP($A37, 'ICS-217'!$C$67:$L$484, 9, FALSE), "")</f>
        <v>#REF!</v>
      </c>
      <c r="J37" t="str">
        <f>IF(A37&lt;&gt;"", VLOOKUP($A37, 'ICS-217'!$C$67:$L$484, 10, FALSE), "")</f>
        <v>#REF!</v>
      </c>
      <c r="K37" s="135" t="str">
        <f>IF(A37&lt;&gt;"", VLOOKUP($A37, 'ICS-217'!$C$67:$L$484, 12, FALSE), "")</f>
        <v>#REF!</v>
      </c>
    </row>
    <row r="38">
      <c r="A38" t="str">
        <f t="shared" si="1"/>
        <v>#REF!</v>
      </c>
      <c r="B38" t="str">
        <f>IF(A38&lt;&gt;"", VLOOKUP($A38, 'ICS-217'!$C$67:$L$484, 2, FALSE), "")</f>
        <v>#REF!</v>
      </c>
      <c r="C38" t="str">
        <f>IF(A38&lt;&gt;"", VLOOKUP($A38, 'ICS-217'!$C$67:$L$484, 3, FALSE), "")</f>
        <v>#REF!</v>
      </c>
      <c r="D38" t="str">
        <f>IF(A38&lt;&gt;"", VLOOKUP($A38, 'ICS-217'!$C$67:$L$484, 4, FALSE), "")</f>
        <v>#REF!</v>
      </c>
      <c r="E38" t="str">
        <f>IF(A38&lt;&gt;"", VLOOKUP($A38, 'ICS-217'!$C$67:$L$484, 5, FALSE), "")</f>
        <v>#REF!</v>
      </c>
      <c r="F38" t="str">
        <f>IF(A38&lt;&gt;"", VLOOKUP($A38, 'ICS-217'!$C$67:$L$484, 6, FALSE), "")</f>
        <v>#REF!</v>
      </c>
      <c r="G38" t="str">
        <f>IF(A38&lt;&gt;"", VLOOKUP($A38, 'ICS-217'!$C$67:$L$484, 7, FALSE), "")</f>
        <v>#REF!</v>
      </c>
      <c r="H38" t="str">
        <f>IF(A38&lt;&gt;"", VLOOKUP($A38, 'ICS-217'!$C$67:$L$484, 8, FALSE), "")</f>
        <v>#REF!</v>
      </c>
      <c r="I38" t="str">
        <f>IF(A38&lt;&gt;"", VLOOKUP($A38, 'ICS-217'!$C$67:$L$484, 9, FALSE), "")</f>
        <v>#REF!</v>
      </c>
      <c r="J38" t="str">
        <f>IF(A38&lt;&gt;"", VLOOKUP($A38, 'ICS-217'!$C$67:$L$484, 10, FALSE), "")</f>
        <v>#REF!</v>
      </c>
      <c r="K38" s="135" t="str">
        <f>IF(A38&lt;&gt;"", VLOOKUP($A38, 'ICS-217'!$C$67:$L$484, 12, FALSE), "")</f>
        <v>#REF!</v>
      </c>
    </row>
    <row r="39">
      <c r="A39" t="str">
        <f t="shared" si="1"/>
        <v>#REF!</v>
      </c>
      <c r="B39" t="str">
        <f>IF(A39&lt;&gt;"", VLOOKUP($A39, 'ICS-217'!$C$67:$L$484, 2, FALSE), "")</f>
        <v>#REF!</v>
      </c>
      <c r="C39" t="str">
        <f>IF(A39&lt;&gt;"", VLOOKUP($A39, 'ICS-217'!$C$67:$L$484, 3, FALSE), "")</f>
        <v>#REF!</v>
      </c>
      <c r="D39" t="str">
        <f>IF(A39&lt;&gt;"", VLOOKUP($A39, 'ICS-217'!$C$67:$L$484, 4, FALSE), "")</f>
        <v>#REF!</v>
      </c>
      <c r="E39" t="str">
        <f>IF(A39&lt;&gt;"", VLOOKUP($A39, 'ICS-217'!$C$67:$L$484, 5, FALSE), "")</f>
        <v>#REF!</v>
      </c>
      <c r="F39" t="str">
        <f>IF(A39&lt;&gt;"", VLOOKUP($A39, 'ICS-217'!$C$67:$L$484, 6, FALSE), "")</f>
        <v>#REF!</v>
      </c>
      <c r="G39" t="str">
        <f>IF(A39&lt;&gt;"", VLOOKUP($A39, 'ICS-217'!$C$67:$L$484, 7, FALSE), "")</f>
        <v>#REF!</v>
      </c>
      <c r="H39" t="str">
        <f>IF(A39&lt;&gt;"", VLOOKUP($A39, 'ICS-217'!$C$67:$L$484, 8, FALSE), "")</f>
        <v>#REF!</v>
      </c>
      <c r="I39" t="str">
        <f>IF(A39&lt;&gt;"", VLOOKUP($A39, 'ICS-217'!$C$67:$L$484, 9, FALSE), "")</f>
        <v>#REF!</v>
      </c>
      <c r="J39" t="str">
        <f>IF(A39&lt;&gt;"", VLOOKUP($A39, 'ICS-217'!$C$67:$L$484, 10, FALSE), "")</f>
        <v>#REF!</v>
      </c>
      <c r="K39" s="135" t="str">
        <f>IF(A39&lt;&gt;"", VLOOKUP($A39, 'ICS-217'!$C$67:$L$484, 12, FALSE), "")</f>
        <v>#REF!</v>
      </c>
    </row>
    <row r="40">
      <c r="A40" t="str">
        <f t="shared" si="1"/>
        <v>#REF!</v>
      </c>
      <c r="B40" t="str">
        <f>IF(A40&lt;&gt;"", VLOOKUP($A40, 'ICS-217'!$C$67:$L$484, 2, FALSE), "")</f>
        <v>#REF!</v>
      </c>
      <c r="C40" t="str">
        <f>IF(A40&lt;&gt;"", VLOOKUP($A40, 'ICS-217'!$C$67:$L$484, 3, FALSE), "")</f>
        <v>#REF!</v>
      </c>
      <c r="D40" t="str">
        <f>IF(A40&lt;&gt;"", VLOOKUP($A40, 'ICS-217'!$C$67:$L$484, 4, FALSE), "")</f>
        <v>#REF!</v>
      </c>
      <c r="E40" t="str">
        <f>IF(A40&lt;&gt;"", VLOOKUP($A40, 'ICS-217'!$C$67:$L$484, 5, FALSE), "")</f>
        <v>#REF!</v>
      </c>
      <c r="F40" t="str">
        <f>IF(A40&lt;&gt;"", VLOOKUP($A40, 'ICS-217'!$C$67:$L$484, 6, FALSE), "")</f>
        <v>#REF!</v>
      </c>
      <c r="G40" t="str">
        <f>IF(A40&lt;&gt;"", VLOOKUP($A40, 'ICS-217'!$C$67:$L$484, 7, FALSE), "")</f>
        <v>#REF!</v>
      </c>
      <c r="H40" t="str">
        <f>IF(A40&lt;&gt;"", VLOOKUP($A40, 'ICS-217'!$C$67:$L$484, 8, FALSE), "")</f>
        <v>#REF!</v>
      </c>
      <c r="I40" t="str">
        <f>IF(A40&lt;&gt;"", VLOOKUP($A40, 'ICS-217'!$C$67:$L$484, 9, FALSE), "")</f>
        <v>#REF!</v>
      </c>
      <c r="J40" t="str">
        <f>IF(A40&lt;&gt;"", VLOOKUP($A40, 'ICS-217'!$C$67:$L$484, 10, FALSE), "")</f>
        <v>#REF!</v>
      </c>
      <c r="K40" s="135" t="str">
        <f>IF(A40&lt;&gt;"", VLOOKUP($A40, 'ICS-217'!$C$67:$L$484, 12, FALSE), "")</f>
        <v>#REF!</v>
      </c>
    </row>
    <row r="41">
      <c r="A41" t="str">
        <f t="shared" si="1"/>
        <v>#REF!</v>
      </c>
      <c r="B41" t="str">
        <f>IF(A41&lt;&gt;"", VLOOKUP($A41, 'ICS-217'!$C$67:$L$484, 2, FALSE), "")</f>
        <v>#REF!</v>
      </c>
      <c r="C41" t="str">
        <f>IF(A41&lt;&gt;"", VLOOKUP($A41, 'ICS-217'!$C$67:$L$484, 3, FALSE), "")</f>
        <v>#REF!</v>
      </c>
      <c r="D41" t="str">
        <f>IF(A41&lt;&gt;"", VLOOKUP($A41, 'ICS-217'!$C$67:$L$484, 4, FALSE), "")</f>
        <v>#REF!</v>
      </c>
      <c r="E41" t="str">
        <f>IF(A41&lt;&gt;"", VLOOKUP($A41, 'ICS-217'!$C$67:$L$484, 5, FALSE), "")</f>
        <v>#REF!</v>
      </c>
      <c r="F41" t="str">
        <f>IF(A41&lt;&gt;"", VLOOKUP($A41, 'ICS-217'!$C$67:$L$484, 6, FALSE), "")</f>
        <v>#REF!</v>
      </c>
      <c r="G41" t="str">
        <f>IF(A41&lt;&gt;"", VLOOKUP($A41, 'ICS-217'!$C$67:$L$484, 7, FALSE), "")</f>
        <v>#REF!</v>
      </c>
      <c r="H41" t="str">
        <f>IF(A41&lt;&gt;"", VLOOKUP($A41, 'ICS-217'!$C$67:$L$484, 8, FALSE), "")</f>
        <v>#REF!</v>
      </c>
      <c r="I41" t="str">
        <f>IF(A41&lt;&gt;"", VLOOKUP($A41, 'ICS-217'!$C$67:$L$484, 9, FALSE), "")</f>
        <v>#REF!</v>
      </c>
      <c r="J41" t="str">
        <f>IF(A41&lt;&gt;"", VLOOKUP($A41, 'ICS-217'!$C$67:$L$484, 10, FALSE), "")</f>
        <v>#REF!</v>
      </c>
      <c r="K41" s="135" t="str">
        <f>IF(A41&lt;&gt;"", VLOOKUP($A41, 'ICS-217'!$C$67:$L$484, 12, FALSE), "")</f>
        <v>#REF!</v>
      </c>
    </row>
    <row r="42">
      <c r="A42" t="str">
        <f t="shared" si="1"/>
        <v>#REF!</v>
      </c>
      <c r="B42" t="str">
        <f>IF(A42&lt;&gt;"", VLOOKUP($A42, 'ICS-217'!$C$67:$L$484, 2, FALSE), "")</f>
        <v>#REF!</v>
      </c>
      <c r="C42" t="str">
        <f>IF(A42&lt;&gt;"", VLOOKUP($A42, 'ICS-217'!$C$67:$L$484, 3, FALSE), "")</f>
        <v>#REF!</v>
      </c>
      <c r="D42" t="str">
        <f>IF(A42&lt;&gt;"", VLOOKUP($A42, 'ICS-217'!$C$67:$L$484, 4, FALSE), "")</f>
        <v>#REF!</v>
      </c>
      <c r="E42" t="str">
        <f>IF(A42&lt;&gt;"", VLOOKUP($A42, 'ICS-217'!$C$67:$L$484, 5, FALSE), "")</f>
        <v>#REF!</v>
      </c>
      <c r="F42" t="str">
        <f>IF(A42&lt;&gt;"", VLOOKUP($A42, 'ICS-217'!$C$67:$L$484, 6, FALSE), "")</f>
        <v>#REF!</v>
      </c>
      <c r="G42" t="str">
        <f>IF(A42&lt;&gt;"", VLOOKUP($A42, 'ICS-217'!$C$67:$L$484, 7, FALSE), "")</f>
        <v>#REF!</v>
      </c>
      <c r="H42" t="str">
        <f>IF(A42&lt;&gt;"", VLOOKUP($A42, 'ICS-217'!$C$67:$L$484, 8, FALSE), "")</f>
        <v>#REF!</v>
      </c>
      <c r="I42" t="str">
        <f>IF(A42&lt;&gt;"", VLOOKUP($A42, 'ICS-217'!$C$67:$L$484, 9, FALSE), "")</f>
        <v>#REF!</v>
      </c>
      <c r="J42" t="str">
        <f>IF(A42&lt;&gt;"", VLOOKUP($A42, 'ICS-217'!$C$67:$L$484, 10, FALSE), "")</f>
        <v>#REF!</v>
      </c>
      <c r="K42" s="135" t="str">
        <f>IF(A42&lt;&gt;"", VLOOKUP($A42, 'ICS-217'!$C$67:$L$484, 12, FALSE), "")</f>
        <v>#REF!</v>
      </c>
    </row>
    <row r="43">
      <c r="A43" t="str">
        <f t="shared" si="1"/>
        <v>#REF!</v>
      </c>
      <c r="B43" t="str">
        <f>IF(A43&lt;&gt;"", VLOOKUP($A43, 'ICS-217'!$C$67:$L$484, 2, FALSE), "")</f>
        <v>#REF!</v>
      </c>
      <c r="C43" t="str">
        <f>IF(A43&lt;&gt;"", VLOOKUP($A43, 'ICS-217'!$C$67:$L$484, 3, FALSE), "")</f>
        <v>#REF!</v>
      </c>
      <c r="D43" t="str">
        <f>IF(A43&lt;&gt;"", VLOOKUP($A43, 'ICS-217'!$C$67:$L$484, 4, FALSE), "")</f>
        <v>#REF!</v>
      </c>
      <c r="E43" t="str">
        <f>IF(A43&lt;&gt;"", VLOOKUP($A43, 'ICS-217'!$C$67:$L$484, 5, FALSE), "")</f>
        <v>#REF!</v>
      </c>
      <c r="F43" t="str">
        <f>IF(A43&lt;&gt;"", VLOOKUP($A43, 'ICS-217'!$C$67:$L$484, 6, FALSE), "")</f>
        <v>#REF!</v>
      </c>
      <c r="G43" t="str">
        <f>IF(A43&lt;&gt;"", VLOOKUP($A43, 'ICS-217'!$C$67:$L$484, 7, FALSE), "")</f>
        <v>#REF!</v>
      </c>
      <c r="H43" t="str">
        <f>IF(A43&lt;&gt;"", VLOOKUP($A43, 'ICS-217'!$C$67:$L$484, 8, FALSE), "")</f>
        <v>#REF!</v>
      </c>
      <c r="I43" t="str">
        <f>IF(A43&lt;&gt;"", VLOOKUP($A43, 'ICS-217'!$C$67:$L$484, 9, FALSE), "")</f>
        <v>#REF!</v>
      </c>
      <c r="J43" t="str">
        <f>IF(A43&lt;&gt;"", VLOOKUP($A43, 'ICS-217'!$C$67:$L$484, 10, FALSE), "")</f>
        <v>#REF!</v>
      </c>
      <c r="K43" s="135" t="str">
        <f>IF(A43&lt;&gt;"", VLOOKUP($A43, 'ICS-217'!$C$67:$L$484, 12, FALSE), "")</f>
        <v>#REF!</v>
      </c>
    </row>
    <row r="44">
      <c r="A44" t="str">
        <f t="shared" si="1"/>
        <v>#REF!</v>
      </c>
      <c r="B44" t="str">
        <f>IF(A44&lt;&gt;"", VLOOKUP($A44, 'ICS-217'!$C$67:$L$484, 2, FALSE), "")</f>
        <v>#REF!</v>
      </c>
      <c r="C44" t="str">
        <f>IF(A44&lt;&gt;"", VLOOKUP($A44, 'ICS-217'!$C$67:$L$484, 3, FALSE), "")</f>
        <v>#REF!</v>
      </c>
      <c r="D44" t="str">
        <f>IF(A44&lt;&gt;"", VLOOKUP($A44, 'ICS-217'!$C$67:$L$484, 4, FALSE), "")</f>
        <v>#REF!</v>
      </c>
      <c r="E44" t="str">
        <f>IF(A44&lt;&gt;"", VLOOKUP($A44, 'ICS-217'!$C$67:$L$484, 5, FALSE), "")</f>
        <v>#REF!</v>
      </c>
      <c r="F44" t="str">
        <f>IF(A44&lt;&gt;"", VLOOKUP($A44, 'ICS-217'!$C$67:$L$484, 6, FALSE), "")</f>
        <v>#REF!</v>
      </c>
      <c r="G44" t="str">
        <f>IF(A44&lt;&gt;"", VLOOKUP($A44, 'ICS-217'!$C$67:$L$484, 7, FALSE), "")</f>
        <v>#REF!</v>
      </c>
      <c r="H44" t="str">
        <f>IF(A44&lt;&gt;"", VLOOKUP($A44, 'ICS-217'!$C$67:$L$484, 8, FALSE), "")</f>
        <v>#REF!</v>
      </c>
      <c r="I44" t="str">
        <f>IF(A44&lt;&gt;"", VLOOKUP($A44, 'ICS-217'!$C$67:$L$484, 9, FALSE), "")</f>
        <v>#REF!</v>
      </c>
      <c r="J44" t="str">
        <f>IF(A44&lt;&gt;"", VLOOKUP($A44, 'ICS-217'!$C$67:$L$484, 10, FALSE), "")</f>
        <v>#REF!</v>
      </c>
      <c r="K44" s="135" t="str">
        <f>IF(A44&lt;&gt;"", VLOOKUP($A44, 'ICS-217'!$C$67:$L$484, 12, FALSE), "")</f>
        <v>#REF!</v>
      </c>
    </row>
    <row r="45">
      <c r="A45" t="str">
        <f t="shared" si="1"/>
        <v>#REF!</v>
      </c>
      <c r="B45" t="str">
        <f>IF(A45&lt;&gt;"", VLOOKUP($A45, 'ICS-217'!$C$67:$L$484, 2, FALSE), "")</f>
        <v>#REF!</v>
      </c>
      <c r="C45" t="str">
        <f>IF(A45&lt;&gt;"", VLOOKUP($A45, 'ICS-217'!$C$67:$L$484, 3, FALSE), "")</f>
        <v>#REF!</v>
      </c>
      <c r="D45" t="str">
        <f>IF(A45&lt;&gt;"", VLOOKUP($A45, 'ICS-217'!$C$67:$L$484, 4, FALSE), "")</f>
        <v>#REF!</v>
      </c>
      <c r="E45" t="str">
        <f>IF(A45&lt;&gt;"", VLOOKUP($A45, 'ICS-217'!$C$67:$L$484, 5, FALSE), "")</f>
        <v>#REF!</v>
      </c>
      <c r="F45" t="str">
        <f>IF(A45&lt;&gt;"", VLOOKUP($A45, 'ICS-217'!$C$67:$L$484, 6, FALSE), "")</f>
        <v>#REF!</v>
      </c>
      <c r="G45" t="str">
        <f>IF(A45&lt;&gt;"", VLOOKUP($A45, 'ICS-217'!$C$67:$L$484, 7, FALSE), "")</f>
        <v>#REF!</v>
      </c>
      <c r="H45" t="str">
        <f>IF(A45&lt;&gt;"", VLOOKUP($A45, 'ICS-217'!$C$67:$L$484, 8, FALSE), "")</f>
        <v>#REF!</v>
      </c>
      <c r="I45" t="str">
        <f>IF(A45&lt;&gt;"", VLOOKUP($A45, 'ICS-217'!$C$67:$L$484, 9, FALSE), "")</f>
        <v>#REF!</v>
      </c>
      <c r="J45" t="str">
        <f>IF(A45&lt;&gt;"", VLOOKUP($A45, 'ICS-217'!$C$67:$L$484, 10, FALSE), "")</f>
        <v>#REF!</v>
      </c>
      <c r="K45" s="135" t="str">
        <f>IF(A45&lt;&gt;"", VLOOKUP($A45, 'ICS-217'!$C$67:$L$484, 12, FALSE), "")</f>
        <v>#REF!</v>
      </c>
    </row>
    <row r="46">
      <c r="A46" t="str">
        <f t="shared" si="1"/>
        <v>#REF!</v>
      </c>
      <c r="B46" t="str">
        <f>IF(A46&lt;&gt;"", VLOOKUP($A46, 'ICS-217'!$C$67:$L$484, 2, FALSE), "")</f>
        <v>#REF!</v>
      </c>
      <c r="C46" t="str">
        <f>IF(A46&lt;&gt;"", VLOOKUP($A46, 'ICS-217'!$C$67:$L$484, 3, FALSE), "")</f>
        <v>#REF!</v>
      </c>
      <c r="D46" t="str">
        <f>IF(A46&lt;&gt;"", VLOOKUP($A46, 'ICS-217'!$C$67:$L$484, 4, FALSE), "")</f>
        <v>#REF!</v>
      </c>
      <c r="E46" t="str">
        <f>IF(A46&lt;&gt;"", VLOOKUP($A46, 'ICS-217'!$C$67:$L$484, 5, FALSE), "")</f>
        <v>#REF!</v>
      </c>
      <c r="F46" t="str">
        <f>IF(A46&lt;&gt;"", VLOOKUP($A46, 'ICS-217'!$C$67:$L$484, 6, FALSE), "")</f>
        <v>#REF!</v>
      </c>
      <c r="G46" t="str">
        <f>IF(A46&lt;&gt;"", VLOOKUP($A46, 'ICS-217'!$C$67:$L$484, 7, FALSE), "")</f>
        <v>#REF!</v>
      </c>
      <c r="H46" t="str">
        <f>IF(A46&lt;&gt;"", VLOOKUP($A46, 'ICS-217'!$C$67:$L$484, 8, FALSE), "")</f>
        <v>#REF!</v>
      </c>
      <c r="I46" t="str">
        <f>IF(A46&lt;&gt;"", VLOOKUP($A46, 'ICS-217'!$C$67:$L$484, 9, FALSE), "")</f>
        <v>#REF!</v>
      </c>
      <c r="J46" t="str">
        <f>IF(A46&lt;&gt;"", VLOOKUP($A46, 'ICS-217'!$C$67:$L$484, 10, FALSE), "")</f>
        <v>#REF!</v>
      </c>
      <c r="K46" s="135" t="str">
        <f>IF(A46&lt;&gt;"", VLOOKUP($A46, 'ICS-217'!$C$67:$L$484, 12, FALSE), "")</f>
        <v>#REF!</v>
      </c>
    </row>
    <row r="47">
      <c r="A47" t="str">
        <f t="shared" si="1"/>
        <v>#REF!</v>
      </c>
      <c r="B47" t="str">
        <f>IF(A47&lt;&gt;"", VLOOKUP($A47, 'ICS-217'!$C$67:$L$484, 2, FALSE), "")</f>
        <v>#REF!</v>
      </c>
      <c r="C47" t="str">
        <f>IF(A47&lt;&gt;"", VLOOKUP($A47, 'ICS-217'!$C$67:$L$484, 3, FALSE), "")</f>
        <v>#REF!</v>
      </c>
      <c r="D47" t="str">
        <f>IF(A47&lt;&gt;"", VLOOKUP($A47, 'ICS-217'!$C$67:$L$484, 4, FALSE), "")</f>
        <v>#REF!</v>
      </c>
      <c r="E47" t="str">
        <f>IF(A47&lt;&gt;"", VLOOKUP($A47, 'ICS-217'!$C$67:$L$484, 5, FALSE), "")</f>
        <v>#REF!</v>
      </c>
      <c r="F47" t="str">
        <f>IF(A47&lt;&gt;"", VLOOKUP($A47, 'ICS-217'!$C$67:$L$484, 6, FALSE), "")</f>
        <v>#REF!</v>
      </c>
      <c r="G47" t="str">
        <f>IF(A47&lt;&gt;"", VLOOKUP($A47, 'ICS-217'!$C$67:$L$484, 7, FALSE), "")</f>
        <v>#REF!</v>
      </c>
      <c r="H47" t="str">
        <f>IF(A47&lt;&gt;"", VLOOKUP($A47, 'ICS-217'!$C$67:$L$484, 8, FALSE), "")</f>
        <v>#REF!</v>
      </c>
      <c r="I47" t="str">
        <f>IF(A47&lt;&gt;"", VLOOKUP($A47, 'ICS-217'!$C$67:$L$484, 9, FALSE), "")</f>
        <v>#REF!</v>
      </c>
      <c r="J47" t="str">
        <f>IF(A47&lt;&gt;"", VLOOKUP($A47, 'ICS-217'!$C$67:$L$484, 10, FALSE), "")</f>
        <v>#REF!</v>
      </c>
      <c r="K47" s="135" t="str">
        <f>IF(A47&lt;&gt;"", VLOOKUP($A47, 'ICS-217'!$C$67:$L$484, 12, FALSE), "")</f>
        <v>#REF!</v>
      </c>
    </row>
    <row r="48">
      <c r="A48" t="str">
        <f t="shared" si="1"/>
        <v>#REF!</v>
      </c>
      <c r="B48" t="str">
        <f>IF(A48&lt;&gt;"", VLOOKUP($A48, 'ICS-217'!$C$67:$L$484, 2, FALSE), "")</f>
        <v>#REF!</v>
      </c>
      <c r="C48" t="str">
        <f>IF(A48&lt;&gt;"", VLOOKUP($A48, 'ICS-217'!$C$67:$L$484, 3, FALSE), "")</f>
        <v>#REF!</v>
      </c>
      <c r="D48" t="str">
        <f>IF(A48&lt;&gt;"", VLOOKUP($A48, 'ICS-217'!$C$67:$L$484, 4, FALSE), "")</f>
        <v>#REF!</v>
      </c>
      <c r="E48" t="str">
        <f>IF(A48&lt;&gt;"", VLOOKUP($A48, 'ICS-217'!$C$67:$L$484, 5, FALSE), "")</f>
        <v>#REF!</v>
      </c>
      <c r="F48" t="str">
        <f>IF(A48&lt;&gt;"", VLOOKUP($A48, 'ICS-217'!$C$67:$L$484, 6, FALSE), "")</f>
        <v>#REF!</v>
      </c>
      <c r="G48" t="str">
        <f>IF(A48&lt;&gt;"", VLOOKUP($A48, 'ICS-217'!$C$67:$L$484, 7, FALSE), "")</f>
        <v>#REF!</v>
      </c>
      <c r="H48" t="str">
        <f>IF(A48&lt;&gt;"", VLOOKUP($A48, 'ICS-217'!$C$67:$L$484, 8, FALSE), "")</f>
        <v>#REF!</v>
      </c>
      <c r="I48" t="str">
        <f>IF(A48&lt;&gt;"", VLOOKUP($A48, 'ICS-217'!$C$67:$L$484, 9, FALSE), "")</f>
        <v>#REF!</v>
      </c>
      <c r="J48" t="str">
        <f>IF(A48&lt;&gt;"", VLOOKUP($A48, 'ICS-217'!$C$67:$L$484, 10, FALSE), "")</f>
        <v>#REF!</v>
      </c>
      <c r="K48" s="135" t="str">
        <f>IF(A48&lt;&gt;"", VLOOKUP($A48, 'ICS-217'!$C$67:$L$484, 12, FALSE), "")</f>
        <v>#REF!</v>
      </c>
    </row>
    <row r="49">
      <c r="A49" t="str">
        <f t="shared" si="1"/>
        <v>#REF!</v>
      </c>
      <c r="B49" t="str">
        <f>IF(A49&lt;&gt;"", VLOOKUP($A49, 'ICS-217'!$C$67:$L$484, 2, FALSE), "")</f>
        <v>#REF!</v>
      </c>
      <c r="C49" t="str">
        <f>IF(A49&lt;&gt;"", VLOOKUP($A49, 'ICS-217'!$C$67:$L$484, 3, FALSE), "")</f>
        <v>#REF!</v>
      </c>
      <c r="D49" t="str">
        <f>IF(A49&lt;&gt;"", VLOOKUP($A49, 'ICS-217'!$C$67:$L$484, 4, FALSE), "")</f>
        <v>#REF!</v>
      </c>
      <c r="E49" t="str">
        <f>IF(A49&lt;&gt;"", VLOOKUP($A49, 'ICS-217'!$C$67:$L$484, 5, FALSE), "")</f>
        <v>#REF!</v>
      </c>
      <c r="F49" t="str">
        <f>IF(A49&lt;&gt;"", VLOOKUP($A49, 'ICS-217'!$C$67:$L$484, 6, FALSE), "")</f>
        <v>#REF!</v>
      </c>
      <c r="G49" t="str">
        <f>IF(A49&lt;&gt;"", VLOOKUP($A49, 'ICS-217'!$C$67:$L$484, 7, FALSE), "")</f>
        <v>#REF!</v>
      </c>
      <c r="H49" t="str">
        <f>IF(A49&lt;&gt;"", VLOOKUP($A49, 'ICS-217'!$C$67:$L$484, 8, FALSE), "")</f>
        <v>#REF!</v>
      </c>
      <c r="I49" t="str">
        <f>IF(A49&lt;&gt;"", VLOOKUP($A49, 'ICS-217'!$C$67:$L$484, 9, FALSE), "")</f>
        <v>#REF!</v>
      </c>
      <c r="J49" t="str">
        <f>IF(A49&lt;&gt;"", VLOOKUP($A49, 'ICS-217'!$C$67:$L$484, 10, FALSE), "")</f>
        <v>#REF!</v>
      </c>
      <c r="K49" s="135" t="str">
        <f>IF(A49&lt;&gt;"", VLOOKUP($A49, 'ICS-217'!$C$67:$L$484, 12, FALSE), "")</f>
        <v>#REF!</v>
      </c>
    </row>
    <row r="50">
      <c r="A50" t="str">
        <f t="shared" si="1"/>
        <v>#REF!</v>
      </c>
      <c r="B50" t="str">
        <f>IF(A50&lt;&gt;"", VLOOKUP($A50, 'ICS-217'!$C$67:$L$484, 2, FALSE), "")</f>
        <v>#REF!</v>
      </c>
      <c r="C50" t="str">
        <f>IF(A50&lt;&gt;"", VLOOKUP($A50, 'ICS-217'!$C$67:$L$484, 3, FALSE), "")</f>
        <v>#REF!</v>
      </c>
      <c r="D50" t="str">
        <f>IF(A50&lt;&gt;"", VLOOKUP($A50, 'ICS-217'!$C$67:$L$484, 4, FALSE), "")</f>
        <v>#REF!</v>
      </c>
      <c r="E50" t="str">
        <f>IF(A50&lt;&gt;"", VLOOKUP($A50, 'ICS-217'!$C$67:$L$484, 5, FALSE), "")</f>
        <v>#REF!</v>
      </c>
      <c r="F50" t="str">
        <f>IF(A50&lt;&gt;"", VLOOKUP($A50, 'ICS-217'!$C$67:$L$484, 6, FALSE), "")</f>
        <v>#REF!</v>
      </c>
      <c r="G50" t="str">
        <f>IF(A50&lt;&gt;"", VLOOKUP($A50, 'ICS-217'!$C$67:$L$484, 7, FALSE), "")</f>
        <v>#REF!</v>
      </c>
      <c r="H50" t="str">
        <f>IF(A50&lt;&gt;"", VLOOKUP($A50, 'ICS-217'!$C$67:$L$484, 8, FALSE), "")</f>
        <v>#REF!</v>
      </c>
      <c r="I50" t="str">
        <f>IF(A50&lt;&gt;"", VLOOKUP($A50, 'ICS-217'!$C$67:$L$484, 9, FALSE), "")</f>
        <v>#REF!</v>
      </c>
      <c r="J50" t="str">
        <f>IF(A50&lt;&gt;"", VLOOKUP($A50, 'ICS-217'!$C$67:$L$484, 10, FALSE), "")</f>
        <v>#REF!</v>
      </c>
      <c r="K50" s="135" t="str">
        <f>IF(A50&lt;&gt;"", VLOOKUP($A50, 'ICS-217'!$C$67:$L$484, 12, FALSE), "")</f>
        <v>#REF!</v>
      </c>
    </row>
    <row r="51">
      <c r="A51" t="str">
        <f t="shared" si="1"/>
        <v>#REF!</v>
      </c>
      <c r="B51" t="str">
        <f>IF(A51&lt;&gt;"", VLOOKUP($A51, 'ICS-217'!$C$67:$L$484, 2, FALSE), "")</f>
        <v>#REF!</v>
      </c>
      <c r="C51" t="str">
        <f>IF(A51&lt;&gt;"", VLOOKUP($A51, 'ICS-217'!$C$67:$L$484, 3, FALSE), "")</f>
        <v>#REF!</v>
      </c>
      <c r="D51" t="str">
        <f>IF(A51&lt;&gt;"", VLOOKUP($A51, 'ICS-217'!$C$67:$L$484, 4, FALSE), "")</f>
        <v>#REF!</v>
      </c>
      <c r="E51" t="str">
        <f>IF(A51&lt;&gt;"", VLOOKUP($A51, 'ICS-217'!$C$67:$L$484, 5, FALSE), "")</f>
        <v>#REF!</v>
      </c>
      <c r="F51" t="str">
        <f>IF(A51&lt;&gt;"", VLOOKUP($A51, 'ICS-217'!$C$67:$L$484, 6, FALSE), "")</f>
        <v>#REF!</v>
      </c>
      <c r="G51" t="str">
        <f>IF(A51&lt;&gt;"", VLOOKUP($A51, 'ICS-217'!$C$67:$L$484, 7, FALSE), "")</f>
        <v>#REF!</v>
      </c>
      <c r="H51" t="str">
        <f>IF(A51&lt;&gt;"", VLOOKUP($A51, 'ICS-217'!$C$67:$L$484, 8, FALSE), "")</f>
        <v>#REF!</v>
      </c>
      <c r="I51" t="str">
        <f>IF(A51&lt;&gt;"", VLOOKUP($A51, 'ICS-217'!$C$67:$L$484, 9, FALSE), "")</f>
        <v>#REF!</v>
      </c>
      <c r="J51" t="str">
        <f>IF(A51&lt;&gt;"", VLOOKUP($A51, 'ICS-217'!$C$67:$L$484, 10, FALSE), "")</f>
        <v>#REF!</v>
      </c>
      <c r="K51" s="135" t="str">
        <f>IF($A51&lt;&gt;"", VLOOKUP($A51, 'ICS-217'!$C$67:$L$458, 13, FALSE), "")</f>
        <v>#REF!</v>
      </c>
    </row>
    <row r="52">
      <c r="A52" t="str">
        <f t="shared" si="1"/>
        <v>#REF!</v>
      </c>
      <c r="B52" t="str">
        <f>IF(A52&lt;&gt;"", VLOOKUP($A52, 'ICS-217'!$C$67:$L$484, 2, FALSE), "")</f>
        <v>#REF!</v>
      </c>
      <c r="C52" t="str">
        <f>IF(A52&lt;&gt;"", VLOOKUP($A52, 'ICS-217'!$C$67:$L$484, 3, FALSE), "")</f>
        <v>#REF!</v>
      </c>
      <c r="D52" t="str">
        <f>IF(A52&lt;&gt;"", VLOOKUP($A52, 'ICS-217'!$C$67:$L$484, 4, FALSE), "")</f>
        <v>#REF!</v>
      </c>
      <c r="E52" t="str">
        <f>IF(A52&lt;&gt;"", VLOOKUP($A52, 'ICS-217'!$C$67:$L$484, 5, FALSE), "")</f>
        <v>#REF!</v>
      </c>
      <c r="F52" t="str">
        <f>IF(A52&lt;&gt;"", VLOOKUP($A52, 'ICS-217'!$C$67:$L$484, 6, FALSE), "")</f>
        <v>#REF!</v>
      </c>
      <c r="G52" t="str">
        <f>IF(A52&lt;&gt;"", VLOOKUP($A52, 'ICS-217'!$C$67:$L$484, 7, FALSE), "")</f>
        <v>#REF!</v>
      </c>
      <c r="H52" t="str">
        <f>IF(A52&lt;&gt;"", VLOOKUP($A52, 'ICS-217'!$C$67:$L$484, 8, FALSE), "")</f>
        <v>#REF!</v>
      </c>
      <c r="I52" t="str">
        <f>IF(A52&lt;&gt;"", VLOOKUP($A52, 'ICS-217'!$C$67:$L$484, 9, FALSE), "")</f>
        <v>#REF!</v>
      </c>
      <c r="J52" t="str">
        <f>IF(A52&lt;&gt;"", VLOOKUP($A52, 'ICS-217'!$C$67:$L$484, 10, FALSE), "")</f>
        <v>#REF!</v>
      </c>
      <c r="K52" s="135" t="str">
        <f>IF($A52&lt;&gt;"", VLOOKUP($A52, 'ICS-217'!$C$67:$L$458, 13, FALSE), "")</f>
        <v>#REF!</v>
      </c>
    </row>
    <row r="53">
      <c r="A53" t="str">
        <f t="shared" si="1"/>
        <v>#REF!</v>
      </c>
      <c r="B53" t="str">
        <f>IF(A53&lt;&gt;"", VLOOKUP($A53, 'ICS-217'!$C$67:$L$484, 2, FALSE), "")</f>
        <v>#REF!</v>
      </c>
      <c r="C53" t="str">
        <f>IF(A53&lt;&gt;"", VLOOKUP($A53, 'ICS-217'!$C$67:$L$484, 3, FALSE), "")</f>
        <v>#REF!</v>
      </c>
      <c r="D53" t="str">
        <f>IF(A53&lt;&gt;"", VLOOKUP($A53, 'ICS-217'!$C$67:$L$484, 4, FALSE), "")</f>
        <v>#REF!</v>
      </c>
      <c r="E53" t="str">
        <f>IF(A53&lt;&gt;"", VLOOKUP($A53, 'ICS-217'!$C$67:$L$484, 5, FALSE), "")</f>
        <v>#REF!</v>
      </c>
      <c r="F53" t="str">
        <f>IF(A53&lt;&gt;"", VLOOKUP($A53, 'ICS-217'!$C$67:$L$484, 6, FALSE), "")</f>
        <v>#REF!</v>
      </c>
      <c r="G53" t="str">
        <f>IF(A53&lt;&gt;"", VLOOKUP($A53, 'ICS-217'!$C$67:$L$484, 7, FALSE), "")</f>
        <v>#REF!</v>
      </c>
      <c r="H53" t="str">
        <f>IF(A53&lt;&gt;"", VLOOKUP($A53, 'ICS-217'!$C$67:$L$484, 8, FALSE), "")</f>
        <v>#REF!</v>
      </c>
      <c r="I53" t="str">
        <f>IF(A53&lt;&gt;"", VLOOKUP($A53, 'ICS-217'!$C$67:$L$484, 9, FALSE), "")</f>
        <v>#REF!</v>
      </c>
      <c r="J53" t="str">
        <f>IF(A53&lt;&gt;"", VLOOKUP($A53, 'ICS-217'!$C$67:$L$484, 10, FALSE), "")</f>
        <v>#REF!</v>
      </c>
      <c r="K53" s="135" t="str">
        <f>IF($A53&lt;&gt;"", VLOOKUP($A53, 'ICS-217'!$C$67:$L$458, 13, FALSE), "")</f>
        <v>#REF!</v>
      </c>
    </row>
    <row r="54">
      <c r="A54" t="str">
        <f t="shared" si="1"/>
        <v>#REF!</v>
      </c>
      <c r="B54" t="str">
        <f>IF(A54&lt;&gt;"", VLOOKUP($A54, 'ICS-217'!$C$67:$L$484, 2, FALSE), "")</f>
        <v>#REF!</v>
      </c>
      <c r="C54" t="str">
        <f>IF(A54&lt;&gt;"", VLOOKUP($A54, 'ICS-217'!$C$67:$L$484, 3, FALSE), "")</f>
        <v>#REF!</v>
      </c>
      <c r="D54" t="str">
        <f>IF(A54&lt;&gt;"", VLOOKUP($A54, 'ICS-217'!$C$67:$L$484, 4, FALSE), "")</f>
        <v>#REF!</v>
      </c>
      <c r="E54" t="str">
        <f>IF(A54&lt;&gt;"", VLOOKUP($A54, 'ICS-217'!$C$67:$L$484, 5, FALSE), "")</f>
        <v>#REF!</v>
      </c>
      <c r="F54" t="str">
        <f>IF(A54&lt;&gt;"", VLOOKUP($A54, 'ICS-217'!$C$67:$L$484, 6, FALSE), "")</f>
        <v>#REF!</v>
      </c>
      <c r="G54" t="str">
        <f>IF(A54&lt;&gt;"", VLOOKUP($A54, 'ICS-217'!$C$67:$L$484, 7, FALSE), "")</f>
        <v>#REF!</v>
      </c>
      <c r="H54" t="str">
        <f>IF(A54&lt;&gt;"", VLOOKUP($A54, 'ICS-217'!$C$67:$L$484, 8, FALSE), "")</f>
        <v>#REF!</v>
      </c>
      <c r="I54" t="str">
        <f>IF(A54&lt;&gt;"", VLOOKUP($A54, 'ICS-217'!$C$67:$L$484, 9, FALSE), "")</f>
        <v>#REF!</v>
      </c>
      <c r="J54" t="str">
        <f>IF(A54&lt;&gt;"", VLOOKUP($A54, 'ICS-217'!$C$67:$L$484, 10, FALSE), "")</f>
        <v>#REF!</v>
      </c>
      <c r="K54" s="135" t="str">
        <f>IF($A54&lt;&gt;"", VLOOKUP($A54, 'ICS-217'!$C$67:$L$458, 13, FALSE), "")</f>
        <v>#REF!</v>
      </c>
    </row>
    <row r="55">
      <c r="A55" t="str">
        <f t="shared" si="1"/>
        <v>#REF!</v>
      </c>
      <c r="B55" t="str">
        <f>IF(A55&lt;&gt;"", VLOOKUP($A55, 'ICS-217'!$C$67:$L$484, 2, FALSE), "")</f>
        <v>#REF!</v>
      </c>
      <c r="C55" t="str">
        <f>IF(A55&lt;&gt;"", VLOOKUP($A55, 'ICS-217'!$C$67:$L$484, 3, FALSE), "")</f>
        <v>#REF!</v>
      </c>
      <c r="D55" t="str">
        <f>IF(A55&lt;&gt;"", VLOOKUP($A55, 'ICS-217'!$C$67:$L$484, 4, FALSE), "")</f>
        <v>#REF!</v>
      </c>
      <c r="E55" t="str">
        <f>IF(A55&lt;&gt;"", VLOOKUP($A55, 'ICS-217'!$C$67:$L$484, 5, FALSE), "")</f>
        <v>#REF!</v>
      </c>
      <c r="F55" t="str">
        <f>IF(A55&lt;&gt;"", VLOOKUP($A55, 'ICS-217'!$C$67:$L$484, 6, FALSE), "")</f>
        <v>#REF!</v>
      </c>
      <c r="G55" t="str">
        <f>IF(A55&lt;&gt;"", VLOOKUP($A55, 'ICS-217'!$C$67:$L$484, 7, FALSE), "")</f>
        <v>#REF!</v>
      </c>
      <c r="H55" t="str">
        <f>IF(A55&lt;&gt;"", VLOOKUP($A55, 'ICS-217'!$C$67:$L$484, 8, FALSE), "")</f>
        <v>#REF!</v>
      </c>
      <c r="I55" t="str">
        <f>IF(A55&lt;&gt;"", VLOOKUP($A55, 'ICS-217'!$C$67:$L$484, 9, FALSE), "")</f>
        <v>#REF!</v>
      </c>
      <c r="J55" t="str">
        <f>IF(A55&lt;&gt;"", VLOOKUP($A55, 'ICS-217'!$C$67:$L$484, 10, FALSE), "")</f>
        <v>#REF!</v>
      </c>
      <c r="K55" s="135" t="str">
        <f>IF($A55&lt;&gt;"", VLOOKUP($A55, 'ICS-217'!$C$67:$L$458, 13, FALSE), "")</f>
        <v>#REF!</v>
      </c>
    </row>
    <row r="56">
      <c r="A56" t="str">
        <f t="shared" si="1"/>
        <v>#REF!</v>
      </c>
      <c r="B56" t="str">
        <f>IF(A56&lt;&gt;"", VLOOKUP($A56, 'ICS-217'!$C$67:$L$484, 2, FALSE), "")</f>
        <v>#REF!</v>
      </c>
      <c r="C56" t="str">
        <f>IF(A56&lt;&gt;"", VLOOKUP($A56, 'ICS-217'!$C$67:$L$484, 3, FALSE), "")</f>
        <v>#REF!</v>
      </c>
      <c r="D56" t="str">
        <f>IF(A56&lt;&gt;"", VLOOKUP($A56, 'ICS-217'!$C$67:$L$484, 4, FALSE), "")</f>
        <v>#REF!</v>
      </c>
      <c r="E56" t="str">
        <f>IF(A56&lt;&gt;"", VLOOKUP($A56, 'ICS-217'!$C$67:$L$484, 5, FALSE), "")</f>
        <v>#REF!</v>
      </c>
      <c r="F56" t="str">
        <f>IF(A56&lt;&gt;"", VLOOKUP($A56, 'ICS-217'!$C$67:$L$484, 6, FALSE), "")</f>
        <v>#REF!</v>
      </c>
      <c r="G56" t="str">
        <f>IF(A56&lt;&gt;"", VLOOKUP($A56, 'ICS-217'!$C$67:$L$484, 7, FALSE), "")</f>
        <v>#REF!</v>
      </c>
      <c r="H56" t="str">
        <f>IF(A56&lt;&gt;"", VLOOKUP($A56, 'ICS-217'!$C$67:$L$484, 8, FALSE), "")</f>
        <v>#REF!</v>
      </c>
      <c r="I56" t="str">
        <f>IF(A56&lt;&gt;"", VLOOKUP($A56, 'ICS-217'!$C$67:$L$484, 9, FALSE), "")</f>
        <v>#REF!</v>
      </c>
      <c r="J56" t="str">
        <f>IF(A56&lt;&gt;"", VLOOKUP($A56, 'ICS-217'!$C$67:$L$484, 10, FALSE), "")</f>
        <v>#REF!</v>
      </c>
      <c r="K56" s="135" t="str">
        <f>IF($A56&lt;&gt;"", VLOOKUP($A56, 'ICS-217'!$C$67:$L$458, 13, FALSE), "")</f>
        <v>#REF!</v>
      </c>
    </row>
    <row r="57">
      <c r="A57" t="str">
        <f t="shared" si="1"/>
        <v>#REF!</v>
      </c>
      <c r="B57" t="str">
        <f>IF(A57&lt;&gt;"", VLOOKUP($A57, 'ICS-217'!$C$67:$L$484, 2, FALSE), "")</f>
        <v>#REF!</v>
      </c>
      <c r="C57" t="str">
        <f>IF(A57&lt;&gt;"", VLOOKUP($A57, 'ICS-217'!$C$67:$L$484, 3, FALSE), "")</f>
        <v>#REF!</v>
      </c>
      <c r="D57" t="str">
        <f>IF(A57&lt;&gt;"", VLOOKUP($A57, 'ICS-217'!$C$67:$L$484, 4, FALSE), "")</f>
        <v>#REF!</v>
      </c>
      <c r="E57" t="str">
        <f>IF(A57&lt;&gt;"", VLOOKUP($A57, 'ICS-217'!$C$67:$L$484, 5, FALSE), "")</f>
        <v>#REF!</v>
      </c>
      <c r="F57" t="str">
        <f>IF(A57&lt;&gt;"", VLOOKUP($A57, 'ICS-217'!$C$67:$L$484, 6, FALSE), "")</f>
        <v>#REF!</v>
      </c>
      <c r="G57" t="str">
        <f>IF(A57&lt;&gt;"", VLOOKUP($A57, 'ICS-217'!$C$67:$L$484, 7, FALSE), "")</f>
        <v>#REF!</v>
      </c>
      <c r="H57" t="str">
        <f>IF(A57&lt;&gt;"", VLOOKUP($A57, 'ICS-217'!$C$67:$L$484, 8, FALSE), "")</f>
        <v>#REF!</v>
      </c>
      <c r="I57" t="str">
        <f>IF(A57&lt;&gt;"", VLOOKUP($A57, 'ICS-217'!$C$67:$L$484, 9, FALSE), "")</f>
        <v>#REF!</v>
      </c>
      <c r="J57" t="str">
        <f>IF(A57&lt;&gt;"", VLOOKUP($A57, 'ICS-217'!$C$67:$L$484, 10, FALSE), "")</f>
        <v>#REF!</v>
      </c>
      <c r="K57" s="135" t="str">
        <f>IF($A57&lt;&gt;"", VLOOKUP($A57, 'ICS-217'!$C$67:$L$458, 13, FALSE), "")</f>
        <v>#REF!</v>
      </c>
    </row>
    <row r="58">
      <c r="A58" t="str">
        <f t="shared" si="1"/>
        <v>#REF!</v>
      </c>
      <c r="B58" t="str">
        <f>IF(A58&lt;&gt;"", VLOOKUP($A58, 'ICS-217'!$C$67:$L$484, 2, FALSE), "")</f>
        <v>#REF!</v>
      </c>
      <c r="C58" t="str">
        <f>IF(A58&lt;&gt;"", VLOOKUP($A58, 'ICS-217'!$C$67:$L$484, 3, FALSE), "")</f>
        <v>#REF!</v>
      </c>
      <c r="D58" t="str">
        <f>IF(A58&lt;&gt;"", VLOOKUP($A58, 'ICS-217'!$C$67:$L$484, 4, FALSE), "")</f>
        <v>#REF!</v>
      </c>
      <c r="E58" t="str">
        <f>IF(A58&lt;&gt;"", VLOOKUP($A58, 'ICS-217'!$C$67:$L$484, 5, FALSE), "")</f>
        <v>#REF!</v>
      </c>
      <c r="F58" t="str">
        <f>IF(A58&lt;&gt;"", VLOOKUP($A58, 'ICS-217'!$C$67:$L$484, 6, FALSE), "")</f>
        <v>#REF!</v>
      </c>
      <c r="G58" t="str">
        <f>IF(A58&lt;&gt;"", VLOOKUP($A58, 'ICS-217'!$C$67:$L$484, 7, FALSE), "")</f>
        <v>#REF!</v>
      </c>
      <c r="H58" t="str">
        <f>IF(A58&lt;&gt;"", VLOOKUP($A58, 'ICS-217'!$C$67:$L$484, 8, FALSE), "")</f>
        <v>#REF!</v>
      </c>
      <c r="I58" t="str">
        <f>IF(A58&lt;&gt;"", VLOOKUP($A58, 'ICS-217'!$C$67:$L$484, 9, FALSE), "")</f>
        <v>#REF!</v>
      </c>
      <c r="J58" t="str">
        <f>IF(A58&lt;&gt;"", VLOOKUP($A58, 'ICS-217'!$C$67:$L$484, 10, FALSE), "")</f>
        <v>#REF!</v>
      </c>
      <c r="K58" s="135" t="str">
        <f>IF($A58&lt;&gt;"", VLOOKUP($A58, 'ICS-217'!$C$67:$L$458, 13, FALSE), "")</f>
        <v>#REF!</v>
      </c>
    </row>
    <row r="59">
      <c r="A59" t="str">
        <f t="shared" si="1"/>
        <v>#REF!</v>
      </c>
      <c r="B59" t="str">
        <f>IF(A59&lt;&gt;"", VLOOKUP($A59, 'ICS-217'!$C$67:$L$484, 2, FALSE), "")</f>
        <v>#REF!</v>
      </c>
      <c r="C59" t="str">
        <f>IF(A59&lt;&gt;"", VLOOKUP($A59, 'ICS-217'!$C$67:$L$484, 3, FALSE), "")</f>
        <v>#REF!</v>
      </c>
      <c r="D59" t="str">
        <f>IF(A59&lt;&gt;"", VLOOKUP($A59, 'ICS-217'!$C$67:$L$484, 4, FALSE), "")</f>
        <v>#REF!</v>
      </c>
      <c r="E59" t="str">
        <f>IF(A59&lt;&gt;"", VLOOKUP($A59, 'ICS-217'!$C$67:$L$484, 5, FALSE), "")</f>
        <v>#REF!</v>
      </c>
      <c r="F59" t="str">
        <f>IF(A59&lt;&gt;"", VLOOKUP($A59, 'ICS-217'!$C$67:$L$484, 6, FALSE), "")</f>
        <v>#REF!</v>
      </c>
      <c r="G59" t="str">
        <f>IF(A59&lt;&gt;"", VLOOKUP($A59, 'ICS-217'!$C$67:$L$484, 7, FALSE), "")</f>
        <v>#REF!</v>
      </c>
      <c r="H59" t="str">
        <f>IF(A59&lt;&gt;"", VLOOKUP($A59, 'ICS-217'!$C$67:$L$484, 8, FALSE), "")</f>
        <v>#REF!</v>
      </c>
      <c r="I59" t="str">
        <f>IF(A59&lt;&gt;"", VLOOKUP($A59, 'ICS-217'!$C$67:$L$484, 9, FALSE), "")</f>
        <v>#REF!</v>
      </c>
      <c r="J59" t="str">
        <f>IF(A59&lt;&gt;"", VLOOKUP($A59, 'ICS-217'!$C$67:$L$484, 10, FALSE), "")</f>
        <v>#REF!</v>
      </c>
      <c r="K59" s="135" t="str">
        <f>IF($A59&lt;&gt;"", VLOOKUP($A59, 'ICS-217'!$C$67:$L$458, 13, FALSE), "")</f>
        <v>#REF!</v>
      </c>
    </row>
    <row r="60">
      <c r="A60" t="str">
        <f t="shared" si="1"/>
        <v>#REF!</v>
      </c>
      <c r="B60" t="str">
        <f>IF(A60&lt;&gt;"", VLOOKUP($A60, 'ICS-217'!$C$67:$L$484, 2, FALSE), "")</f>
        <v>#REF!</v>
      </c>
      <c r="C60" t="str">
        <f>IF(A60&lt;&gt;"", VLOOKUP($A60, 'ICS-217'!$C$67:$L$484, 3, FALSE), "")</f>
        <v>#REF!</v>
      </c>
      <c r="D60" t="str">
        <f>IF(A60&lt;&gt;"", VLOOKUP($A60, 'ICS-217'!$C$67:$L$484, 4, FALSE), "")</f>
        <v>#REF!</v>
      </c>
      <c r="E60" t="str">
        <f>IF(A60&lt;&gt;"", VLOOKUP($A60, 'ICS-217'!$C$67:$L$484, 5, FALSE), "")</f>
        <v>#REF!</v>
      </c>
      <c r="F60" t="str">
        <f>IF(A60&lt;&gt;"", VLOOKUP($A60, 'ICS-217'!$C$67:$L$484, 6, FALSE), "")</f>
        <v>#REF!</v>
      </c>
      <c r="G60" t="str">
        <f>IF(A60&lt;&gt;"", VLOOKUP($A60, 'ICS-217'!$C$67:$L$484, 7, FALSE), "")</f>
        <v>#REF!</v>
      </c>
      <c r="H60" t="str">
        <f>IF(A60&lt;&gt;"", VLOOKUP($A60, 'ICS-217'!$C$67:$L$484, 8, FALSE), "")</f>
        <v>#REF!</v>
      </c>
      <c r="I60" t="str">
        <f>IF(A60&lt;&gt;"", VLOOKUP($A60, 'ICS-217'!$C$67:$L$484, 9, FALSE), "")</f>
        <v>#REF!</v>
      </c>
      <c r="J60" t="str">
        <f>IF(A60&lt;&gt;"", VLOOKUP($A60, 'ICS-217'!$C$67:$L$484, 10, FALSE), "")</f>
        <v>#REF!</v>
      </c>
      <c r="K60" s="135" t="str">
        <f>IF($A60&lt;&gt;"", VLOOKUP($A60, 'ICS-217'!$C$67:$L$458, 13, FALSE), "")</f>
        <v>#REF!</v>
      </c>
    </row>
    <row r="61">
      <c r="A61" t="str">
        <f t="shared" si="1"/>
        <v>#REF!</v>
      </c>
      <c r="B61" t="str">
        <f>IF(A61&lt;&gt;"", VLOOKUP($A61, 'ICS-217'!$C$67:$L$484, 2, FALSE), "")</f>
        <v>#REF!</v>
      </c>
      <c r="C61" t="str">
        <f>IF(A61&lt;&gt;"", VLOOKUP($A61, 'ICS-217'!$C$67:$L$484, 3, FALSE), "")</f>
        <v>#REF!</v>
      </c>
      <c r="D61" t="str">
        <f>IF(A61&lt;&gt;"", VLOOKUP($A61, 'ICS-217'!$C$67:$L$484, 4, FALSE), "")</f>
        <v>#REF!</v>
      </c>
      <c r="E61" t="str">
        <f>IF(A61&lt;&gt;"", VLOOKUP($A61, 'ICS-217'!$C$67:$L$484, 5, FALSE), "")</f>
        <v>#REF!</v>
      </c>
      <c r="F61" t="str">
        <f>IF(A61&lt;&gt;"", VLOOKUP($A61, 'ICS-217'!$C$67:$L$484, 6, FALSE), "")</f>
        <v>#REF!</v>
      </c>
      <c r="G61" t="str">
        <f>IF(A61&lt;&gt;"", VLOOKUP($A61, 'ICS-217'!$C$67:$L$484, 7, FALSE), "")</f>
        <v>#REF!</v>
      </c>
      <c r="H61" t="str">
        <f>IF(A61&lt;&gt;"", VLOOKUP($A61, 'ICS-217'!$C$67:$L$484, 8, FALSE), "")</f>
        <v>#REF!</v>
      </c>
      <c r="I61" t="str">
        <f>IF(A61&lt;&gt;"", VLOOKUP($A61, 'ICS-217'!$C$67:$L$484, 9, FALSE), "")</f>
        <v>#REF!</v>
      </c>
      <c r="J61" t="str">
        <f>IF(A61&lt;&gt;"", VLOOKUP($A61, 'ICS-217'!$C$67:$L$484, 10, FALSE), "")</f>
        <v>#REF!</v>
      </c>
      <c r="K61" s="135" t="str">
        <f>IF($A61&lt;&gt;"", VLOOKUP($A61, 'ICS-217'!$C$67:$L$458, 13, FALSE), "")</f>
        <v>#REF!</v>
      </c>
    </row>
    <row r="62">
      <c r="A62" t="str">
        <f t="shared" si="1"/>
        <v>#REF!</v>
      </c>
      <c r="B62" t="str">
        <f>IF(A62&lt;&gt;"", VLOOKUP($A62, 'ICS-217'!$C$67:$L$484, 2, FALSE), "")</f>
        <v>#REF!</v>
      </c>
      <c r="C62" t="str">
        <f>IF(A62&lt;&gt;"", VLOOKUP($A62, 'ICS-217'!$C$67:$L$484, 3, FALSE), "")</f>
        <v>#REF!</v>
      </c>
      <c r="D62" t="str">
        <f>IF(A62&lt;&gt;"", VLOOKUP($A62, 'ICS-217'!$C$67:$L$484, 4, FALSE), "")</f>
        <v>#REF!</v>
      </c>
      <c r="E62" t="str">
        <f>IF(A62&lt;&gt;"", VLOOKUP($A62, 'ICS-217'!$C$67:$L$484, 5, FALSE), "")</f>
        <v>#REF!</v>
      </c>
      <c r="F62" t="str">
        <f>IF(A62&lt;&gt;"", VLOOKUP($A62, 'ICS-217'!$C$67:$L$484, 6, FALSE), "")</f>
        <v>#REF!</v>
      </c>
      <c r="G62" t="str">
        <f>IF(A62&lt;&gt;"", VLOOKUP($A62, 'ICS-217'!$C$67:$L$484, 7, FALSE), "")</f>
        <v>#REF!</v>
      </c>
      <c r="H62" t="str">
        <f>IF(A62&lt;&gt;"", VLOOKUP($A62, 'ICS-217'!$C$67:$L$484, 8, FALSE), "")</f>
        <v>#REF!</v>
      </c>
      <c r="I62" t="str">
        <f>IF(A62&lt;&gt;"", VLOOKUP($A62, 'ICS-217'!$C$67:$L$484, 9, FALSE), "")</f>
        <v>#REF!</v>
      </c>
      <c r="J62" t="str">
        <f>IF(A62&lt;&gt;"", VLOOKUP($A62, 'ICS-217'!$C$67:$L$484, 10, FALSE), "")</f>
        <v>#REF!</v>
      </c>
      <c r="K62" s="135" t="str">
        <f>IF($A62&lt;&gt;"", VLOOKUP($A62, 'ICS-217'!$C$67:$L$458, 13, FALSE), "")</f>
        <v>#REF!</v>
      </c>
    </row>
    <row r="63">
      <c r="A63" t="str">
        <f t="shared" si="1"/>
        <v>#REF!</v>
      </c>
      <c r="B63" t="str">
        <f>IF(A63&lt;&gt;"", VLOOKUP($A63, 'ICS-217'!$C$67:$L$484, 2, FALSE), "")</f>
        <v>#REF!</v>
      </c>
      <c r="C63" t="str">
        <f>IF(A63&lt;&gt;"", VLOOKUP($A63, 'ICS-217'!$C$67:$L$484, 3, FALSE), "")</f>
        <v>#REF!</v>
      </c>
      <c r="D63" t="str">
        <f>IF(A63&lt;&gt;"", VLOOKUP($A63, 'ICS-217'!$C$67:$L$484, 4, FALSE), "")</f>
        <v>#REF!</v>
      </c>
      <c r="E63" t="str">
        <f>IF(A63&lt;&gt;"", VLOOKUP($A63, 'ICS-217'!$C$67:$L$484, 5, FALSE), "")</f>
        <v>#REF!</v>
      </c>
      <c r="F63" t="str">
        <f>IF(A63&lt;&gt;"", VLOOKUP($A63, 'ICS-217'!$C$67:$L$484, 6, FALSE), "")</f>
        <v>#REF!</v>
      </c>
      <c r="G63" t="str">
        <f>IF(A63&lt;&gt;"", VLOOKUP($A63, 'ICS-217'!$C$67:$L$484, 7, FALSE), "")</f>
        <v>#REF!</v>
      </c>
      <c r="H63" t="str">
        <f>IF(A63&lt;&gt;"", VLOOKUP($A63, 'ICS-217'!$C$67:$L$484, 8, FALSE), "")</f>
        <v>#REF!</v>
      </c>
      <c r="I63" t="str">
        <f>IF(A63&lt;&gt;"", VLOOKUP($A63, 'ICS-217'!$C$67:$L$484, 9, FALSE), "")</f>
        <v>#REF!</v>
      </c>
      <c r="J63" t="str">
        <f>IF(A63&lt;&gt;"", VLOOKUP($A63, 'ICS-217'!$C$67:$L$484, 10, FALSE), "")</f>
        <v>#REF!</v>
      </c>
      <c r="K63" s="135" t="str">
        <f>IF($A63&lt;&gt;"", VLOOKUP($A63, 'ICS-217'!$C$67:$L$458, 13, FALSE), "")</f>
        <v>#REF!</v>
      </c>
    </row>
    <row r="64">
      <c r="A64" t="str">
        <f t="shared" si="1"/>
        <v>#REF!</v>
      </c>
      <c r="B64" t="str">
        <f>IF(A64&lt;&gt;"", VLOOKUP($A64, 'ICS-217'!$C$67:$L$484, 2, FALSE), "")</f>
        <v>#REF!</v>
      </c>
      <c r="C64" t="str">
        <f>IF(A64&lt;&gt;"", VLOOKUP($A64, 'ICS-217'!$C$67:$L$484, 3, FALSE), "")</f>
        <v>#REF!</v>
      </c>
      <c r="D64" t="str">
        <f>IF(A64&lt;&gt;"", VLOOKUP($A64, 'ICS-217'!$C$67:$L$484, 4, FALSE), "")</f>
        <v>#REF!</v>
      </c>
      <c r="E64" t="str">
        <f>IF(A64&lt;&gt;"", VLOOKUP($A64, 'ICS-217'!$C$67:$L$484, 5, FALSE), "")</f>
        <v>#REF!</v>
      </c>
      <c r="F64" t="str">
        <f>IF(A64&lt;&gt;"", VLOOKUP($A64, 'ICS-217'!$C$67:$L$484, 6, FALSE), "")</f>
        <v>#REF!</v>
      </c>
      <c r="G64" t="str">
        <f>IF(A64&lt;&gt;"", VLOOKUP($A64, 'ICS-217'!$C$67:$L$484, 7, FALSE), "")</f>
        <v>#REF!</v>
      </c>
      <c r="H64" t="str">
        <f>IF(A64&lt;&gt;"", VLOOKUP($A64, 'ICS-217'!$C$67:$L$484, 8, FALSE), "")</f>
        <v>#REF!</v>
      </c>
      <c r="I64" t="str">
        <f>IF(A64&lt;&gt;"", VLOOKUP($A64, 'ICS-217'!$C$67:$L$484, 9, FALSE), "")</f>
        <v>#REF!</v>
      </c>
      <c r="J64" t="str">
        <f>IF(A64&lt;&gt;"", VLOOKUP($A64, 'ICS-217'!$C$67:$L$484, 10, FALSE), "")</f>
        <v>#REF!</v>
      </c>
      <c r="K64" s="135" t="str">
        <f>IF($A64&lt;&gt;"", VLOOKUP($A64, 'ICS-217'!$C$67:$L$458, 13, FALSE), "")</f>
        <v>#REF!</v>
      </c>
    </row>
    <row r="65">
      <c r="A65" t="str">
        <f t="shared" si="1"/>
        <v>#REF!</v>
      </c>
      <c r="B65" t="str">
        <f>IF(A65&lt;&gt;"", VLOOKUP($A65, 'ICS-217'!$C$67:$L$484, 2, FALSE), "")</f>
        <v>#REF!</v>
      </c>
      <c r="C65" t="str">
        <f>IF(A65&lt;&gt;"", VLOOKUP($A65, 'ICS-217'!$C$67:$L$484, 3, FALSE), "")</f>
        <v>#REF!</v>
      </c>
      <c r="D65" t="str">
        <f>IF(A65&lt;&gt;"", VLOOKUP($A65, 'ICS-217'!$C$67:$L$484, 4, FALSE), "")</f>
        <v>#REF!</v>
      </c>
      <c r="E65" t="str">
        <f>IF(A65&lt;&gt;"", VLOOKUP($A65, 'ICS-217'!$C$67:$L$484, 5, FALSE), "")</f>
        <v>#REF!</v>
      </c>
      <c r="F65" t="str">
        <f>IF(A65&lt;&gt;"", VLOOKUP($A65, 'ICS-217'!$C$67:$L$484, 6, FALSE), "")</f>
        <v>#REF!</v>
      </c>
      <c r="G65" t="str">
        <f>IF(A65&lt;&gt;"", VLOOKUP($A65, 'ICS-217'!$C$67:$L$484, 7, FALSE), "")</f>
        <v>#REF!</v>
      </c>
      <c r="H65" t="str">
        <f>IF(A65&lt;&gt;"", VLOOKUP($A65, 'ICS-217'!$C$67:$L$484, 8, FALSE), "")</f>
        <v>#REF!</v>
      </c>
      <c r="I65" t="str">
        <f>IF(A65&lt;&gt;"", VLOOKUP($A65, 'ICS-217'!$C$67:$L$484, 9, FALSE), "")</f>
        <v>#REF!</v>
      </c>
      <c r="J65" t="str">
        <f>IF(A65&lt;&gt;"", VLOOKUP($A65, 'ICS-217'!$C$67:$L$484, 10, FALSE), "")</f>
        <v>#REF!</v>
      </c>
      <c r="K65" s="135" t="str">
        <f>IF($A65&lt;&gt;"", VLOOKUP($A65, 'ICS-217'!$C$67:$L$458, 13, FALSE), "")</f>
        <v>#REF!</v>
      </c>
    </row>
    <row r="66">
      <c r="A66" t="str">
        <f t="shared" si="1"/>
        <v>#REF!</v>
      </c>
      <c r="B66" t="str">
        <f>IF(A66&lt;&gt;"", VLOOKUP($A66, 'ICS-217'!$C$67:$L$484, 2, FALSE), "")</f>
        <v>#REF!</v>
      </c>
      <c r="C66" t="str">
        <f>IF(A66&lt;&gt;"", VLOOKUP($A66, 'ICS-217'!$C$67:$L$484, 3, FALSE), "")</f>
        <v>#REF!</v>
      </c>
      <c r="D66" t="str">
        <f>IF(A66&lt;&gt;"", VLOOKUP($A66, 'ICS-217'!$C$67:$L$484, 4, FALSE), "")</f>
        <v>#REF!</v>
      </c>
      <c r="E66" t="str">
        <f>IF(A66&lt;&gt;"", VLOOKUP($A66, 'ICS-217'!$C$67:$L$484, 5, FALSE), "")</f>
        <v>#REF!</v>
      </c>
      <c r="F66" t="str">
        <f>IF(A66&lt;&gt;"", VLOOKUP($A66, 'ICS-217'!$C$67:$L$484, 6, FALSE), "")</f>
        <v>#REF!</v>
      </c>
      <c r="G66" t="str">
        <f>IF(A66&lt;&gt;"", VLOOKUP($A66, 'ICS-217'!$C$67:$L$484, 7, FALSE), "")</f>
        <v>#REF!</v>
      </c>
      <c r="H66" t="str">
        <f>IF(A66&lt;&gt;"", VLOOKUP($A66, 'ICS-217'!$C$67:$L$484, 8, FALSE), "")</f>
        <v>#REF!</v>
      </c>
      <c r="I66" t="str">
        <f>IF(A66&lt;&gt;"", VLOOKUP($A66, 'ICS-217'!$C$67:$L$484, 9, FALSE), "")</f>
        <v>#REF!</v>
      </c>
      <c r="J66" t="str">
        <f>IF(A66&lt;&gt;"", VLOOKUP($A66, 'ICS-217'!$C$67:$L$484, 10, FALSE), "")</f>
        <v>#REF!</v>
      </c>
      <c r="K66" s="135" t="str">
        <f>IF($A66&lt;&gt;"", VLOOKUP($A66, 'ICS-217'!$C$67:$L$458, 13, FALSE), "")</f>
        <v>#REF!</v>
      </c>
    </row>
    <row r="67">
      <c r="A67" t="str">
        <f t="shared" si="1"/>
        <v>#REF!</v>
      </c>
      <c r="B67" t="str">
        <f>IF(A67&lt;&gt;"", VLOOKUP($A67, 'ICS-217'!$C$67:$L$484, 2, FALSE), "")</f>
        <v>#REF!</v>
      </c>
      <c r="C67" t="str">
        <f>IF(A67&lt;&gt;"", VLOOKUP($A67, 'ICS-217'!$C$67:$L$484, 3, FALSE), "")</f>
        <v>#REF!</v>
      </c>
      <c r="D67" t="str">
        <f>IF(A67&lt;&gt;"", VLOOKUP($A67, 'ICS-217'!$C$67:$L$484, 4, FALSE), "")</f>
        <v>#REF!</v>
      </c>
      <c r="E67" t="str">
        <f>IF(A67&lt;&gt;"", VLOOKUP($A67, 'ICS-217'!$C$67:$L$484, 5, FALSE), "")</f>
        <v>#REF!</v>
      </c>
      <c r="F67" t="str">
        <f>IF(A67&lt;&gt;"", VLOOKUP($A67, 'ICS-217'!$C$67:$L$484, 6, FALSE), "")</f>
        <v>#REF!</v>
      </c>
      <c r="G67" t="str">
        <f>IF(A67&lt;&gt;"", VLOOKUP($A67, 'ICS-217'!$C$67:$L$484, 7, FALSE), "")</f>
        <v>#REF!</v>
      </c>
      <c r="H67" t="str">
        <f>IF(A67&lt;&gt;"", VLOOKUP($A67, 'ICS-217'!$C$67:$L$484, 8, FALSE), "")</f>
        <v>#REF!</v>
      </c>
      <c r="I67" t="str">
        <f>IF(A67&lt;&gt;"", VLOOKUP($A67, 'ICS-217'!$C$67:$L$484, 9, FALSE), "")</f>
        <v>#REF!</v>
      </c>
      <c r="J67" t="str">
        <f>IF(A67&lt;&gt;"", VLOOKUP($A67, 'ICS-217'!$C$67:$L$484, 10, FALSE), "")</f>
        <v>#REF!</v>
      </c>
      <c r="K67" s="135" t="str">
        <f>IF($A67&lt;&gt;"", VLOOKUP($A67, 'ICS-217'!$C$67:$L$458, 13, FALSE), "")</f>
        <v>#REF!</v>
      </c>
    </row>
    <row r="68">
      <c r="A68" t="str">
        <f t="shared" si="1"/>
        <v>#REF!</v>
      </c>
      <c r="B68" t="str">
        <f>IF(A68&lt;&gt;"", VLOOKUP($A68, 'ICS-217'!$C$67:$L$484, 2, FALSE), "")</f>
        <v>#REF!</v>
      </c>
      <c r="C68" t="str">
        <f>IF(A68&lt;&gt;"", VLOOKUP($A68, 'ICS-217'!$C$67:$L$484, 3, FALSE), "")</f>
        <v>#REF!</v>
      </c>
      <c r="D68" t="str">
        <f>IF(A68&lt;&gt;"", VLOOKUP($A68, 'ICS-217'!$C$67:$L$484, 4, FALSE), "")</f>
        <v>#REF!</v>
      </c>
      <c r="E68" t="str">
        <f>IF(A68&lt;&gt;"", VLOOKUP($A68, 'ICS-217'!$C$67:$L$484, 5, FALSE), "")</f>
        <v>#REF!</v>
      </c>
      <c r="F68" t="str">
        <f>IF(A68&lt;&gt;"", VLOOKUP($A68, 'ICS-217'!$C$67:$L$484, 6, FALSE), "")</f>
        <v>#REF!</v>
      </c>
      <c r="G68" t="str">
        <f>IF(A68&lt;&gt;"", VLOOKUP($A68, 'ICS-217'!$C$67:$L$484, 7, FALSE), "")</f>
        <v>#REF!</v>
      </c>
      <c r="H68" t="str">
        <f>IF(A68&lt;&gt;"", VLOOKUP($A68, 'ICS-217'!$C$67:$L$484, 8, FALSE), "")</f>
        <v>#REF!</v>
      </c>
      <c r="I68" t="str">
        <f>IF(A68&lt;&gt;"", VLOOKUP($A68, 'ICS-217'!$C$67:$L$484, 9, FALSE), "")</f>
        <v>#REF!</v>
      </c>
      <c r="J68" t="str">
        <f>IF(A68&lt;&gt;"", VLOOKUP($A68, 'ICS-217'!$C$67:$L$484, 10, FALSE), "")</f>
        <v>#REF!</v>
      </c>
      <c r="K68" s="135" t="str">
        <f>IF($A68&lt;&gt;"", VLOOKUP($A68, 'ICS-217'!$C$67:$L$458, 13, FALSE), "")</f>
        <v>#REF!</v>
      </c>
    </row>
    <row r="69">
      <c r="A69" t="str">
        <f t="shared" si="1"/>
        <v>#REF!</v>
      </c>
      <c r="B69" t="str">
        <f>IF(A69&lt;&gt;"", VLOOKUP($A69, 'ICS-217'!$C$67:$L$484, 2, FALSE), "")</f>
        <v>#REF!</v>
      </c>
      <c r="C69" t="str">
        <f>IF(A69&lt;&gt;"", VLOOKUP($A69, 'ICS-217'!$C$67:$L$484, 3, FALSE), "")</f>
        <v>#REF!</v>
      </c>
      <c r="D69" t="str">
        <f>IF(A69&lt;&gt;"", VLOOKUP($A69, 'ICS-217'!$C$67:$L$484, 4, FALSE), "")</f>
        <v>#REF!</v>
      </c>
      <c r="E69" t="str">
        <f>IF(A69&lt;&gt;"", VLOOKUP($A69, 'ICS-217'!$C$67:$L$484, 5, FALSE), "")</f>
        <v>#REF!</v>
      </c>
      <c r="F69" t="str">
        <f>IF(A69&lt;&gt;"", VLOOKUP($A69, 'ICS-217'!$C$67:$L$484, 6, FALSE), "")</f>
        <v>#REF!</v>
      </c>
      <c r="G69" t="str">
        <f>IF(A69&lt;&gt;"", VLOOKUP($A69, 'ICS-217'!$C$67:$L$484, 7, FALSE), "")</f>
        <v>#REF!</v>
      </c>
      <c r="H69" t="str">
        <f>IF(A69&lt;&gt;"", VLOOKUP($A69, 'ICS-217'!$C$67:$L$484, 8, FALSE), "")</f>
        <v>#REF!</v>
      </c>
      <c r="I69" t="str">
        <f>IF(A69&lt;&gt;"", VLOOKUP($A69, 'ICS-217'!$C$67:$L$484, 9, FALSE), "")</f>
        <v>#REF!</v>
      </c>
      <c r="J69" t="str">
        <f>IF(A69&lt;&gt;"", VLOOKUP($A69, 'ICS-217'!$C$67:$L$484, 10, FALSE), "")</f>
        <v>#REF!</v>
      </c>
      <c r="K69" s="135" t="str">
        <f>IF($A69&lt;&gt;"", VLOOKUP($A69, 'ICS-217'!$C$67:$L$458, 13, FALSE), "")</f>
        <v>#REF!</v>
      </c>
    </row>
    <row r="70">
      <c r="A70" t="str">
        <f t="shared" si="1"/>
        <v>#REF!</v>
      </c>
      <c r="B70" t="str">
        <f>IF(A70&lt;&gt;"", VLOOKUP($A70, 'ICS-217'!$C$67:$L$484, 2, FALSE), "")</f>
        <v>#REF!</v>
      </c>
      <c r="C70" t="str">
        <f>IF(A70&lt;&gt;"", VLOOKUP($A70, 'ICS-217'!$C$67:$L$484, 3, FALSE), "")</f>
        <v>#REF!</v>
      </c>
      <c r="D70" t="str">
        <f>IF(A70&lt;&gt;"", VLOOKUP($A70, 'ICS-217'!$C$67:$L$484, 4, FALSE), "")</f>
        <v>#REF!</v>
      </c>
      <c r="E70" t="str">
        <f>IF(A70&lt;&gt;"", VLOOKUP($A70, 'ICS-217'!$C$67:$L$484, 5, FALSE), "")</f>
        <v>#REF!</v>
      </c>
      <c r="F70" t="str">
        <f>IF(A70&lt;&gt;"", VLOOKUP($A70, 'ICS-217'!$C$67:$L$484, 6, FALSE), "")</f>
        <v>#REF!</v>
      </c>
      <c r="G70" t="str">
        <f>IF(A70&lt;&gt;"", VLOOKUP($A70, 'ICS-217'!$C$67:$L$484, 7, FALSE), "")</f>
        <v>#REF!</v>
      </c>
      <c r="H70" t="str">
        <f>IF(A70&lt;&gt;"", VLOOKUP($A70, 'ICS-217'!$C$67:$L$484, 8, FALSE), "")</f>
        <v>#REF!</v>
      </c>
      <c r="I70" t="str">
        <f>IF(A70&lt;&gt;"", VLOOKUP($A70, 'ICS-217'!$C$67:$L$484, 9, FALSE), "")</f>
        <v>#REF!</v>
      </c>
      <c r="J70" t="str">
        <f>IF(A70&lt;&gt;"", VLOOKUP($A70, 'ICS-217'!$C$67:$L$484, 10, FALSE), "")</f>
        <v>#REF!</v>
      </c>
      <c r="K70" s="135" t="str">
        <f>IF($A70&lt;&gt;"", VLOOKUP($A70, 'ICS-217'!$C$67:$L$458, 13, FALSE), "")</f>
        <v>#REF!</v>
      </c>
    </row>
    <row r="71">
      <c r="A71" t="str">
        <f t="shared" si="1"/>
        <v>#REF!</v>
      </c>
      <c r="B71" t="str">
        <f>IF(A71&lt;&gt;"", VLOOKUP($A71, 'ICS-217'!$C$67:$L$484, 2, FALSE), "")</f>
        <v>#REF!</v>
      </c>
      <c r="C71" t="str">
        <f>IF(A71&lt;&gt;"", VLOOKUP($A71, 'ICS-217'!$C$67:$L$484, 3, FALSE), "")</f>
        <v>#REF!</v>
      </c>
      <c r="D71" t="str">
        <f>IF(A71&lt;&gt;"", VLOOKUP($A71, 'ICS-217'!$C$67:$L$484, 4, FALSE), "")</f>
        <v>#REF!</v>
      </c>
      <c r="E71" t="str">
        <f>IF(A71&lt;&gt;"", VLOOKUP($A71, 'ICS-217'!$C$67:$L$484, 5, FALSE), "")</f>
        <v>#REF!</v>
      </c>
      <c r="F71" t="str">
        <f>IF(A71&lt;&gt;"", VLOOKUP($A71, 'ICS-217'!$C$67:$L$484, 6, FALSE), "")</f>
        <v>#REF!</v>
      </c>
      <c r="G71" t="str">
        <f>IF(A71&lt;&gt;"", VLOOKUP($A71, 'ICS-217'!$C$67:$L$484, 7, FALSE), "")</f>
        <v>#REF!</v>
      </c>
      <c r="H71" t="str">
        <f>IF(A71&lt;&gt;"", VLOOKUP($A71, 'ICS-217'!$C$67:$L$484, 8, FALSE), "")</f>
        <v>#REF!</v>
      </c>
      <c r="I71" t="str">
        <f>IF(A71&lt;&gt;"", VLOOKUP($A71, 'ICS-217'!$C$67:$L$484, 9, FALSE), "")</f>
        <v>#REF!</v>
      </c>
      <c r="J71" t="str">
        <f>IF(A71&lt;&gt;"", VLOOKUP($A71, 'ICS-217'!$C$67:$L$484, 10, FALSE), "")</f>
        <v>#REF!</v>
      </c>
      <c r="K71" s="135" t="str">
        <f>IF($A71&lt;&gt;"", VLOOKUP($A71, 'ICS-217'!$C$67:$L$458, 13, FALSE), "")</f>
        <v>#REF!</v>
      </c>
    </row>
    <row r="72">
      <c r="A72" t="str">
        <f t="shared" si="1"/>
        <v>#REF!</v>
      </c>
      <c r="B72" t="str">
        <f>IF(A72&lt;&gt;"", VLOOKUP($A72, 'ICS-217'!$C$67:$L$484, 2, FALSE), "")</f>
        <v>#REF!</v>
      </c>
      <c r="C72" t="str">
        <f>IF(A72&lt;&gt;"", VLOOKUP($A72, 'ICS-217'!$C$67:$L$484, 3, FALSE), "")</f>
        <v>#REF!</v>
      </c>
      <c r="D72" t="str">
        <f>IF(A72&lt;&gt;"", VLOOKUP($A72, 'ICS-217'!$C$67:$L$484, 4, FALSE), "")</f>
        <v>#REF!</v>
      </c>
      <c r="E72" t="str">
        <f>IF(A72&lt;&gt;"", VLOOKUP($A72, 'ICS-217'!$C$67:$L$484, 5, FALSE), "")</f>
        <v>#REF!</v>
      </c>
      <c r="F72" t="str">
        <f>IF(A72&lt;&gt;"", VLOOKUP($A72, 'ICS-217'!$C$67:$L$484, 6, FALSE), "")</f>
        <v>#REF!</v>
      </c>
      <c r="G72" t="str">
        <f>IF(A72&lt;&gt;"", VLOOKUP($A72, 'ICS-217'!$C$67:$L$484, 7, FALSE), "")</f>
        <v>#REF!</v>
      </c>
      <c r="H72" t="str">
        <f>IF(A72&lt;&gt;"", VLOOKUP($A72, 'ICS-217'!$C$67:$L$484, 8, FALSE), "")</f>
        <v>#REF!</v>
      </c>
      <c r="I72" t="str">
        <f>IF(A72&lt;&gt;"", VLOOKUP($A72, 'ICS-217'!$C$67:$L$484, 9, FALSE), "")</f>
        <v>#REF!</v>
      </c>
      <c r="J72" t="str">
        <f>IF(A72&lt;&gt;"", VLOOKUP($A72, 'ICS-217'!$C$67:$L$484, 10, FALSE), "")</f>
        <v>#REF!</v>
      </c>
      <c r="K72" s="135" t="str">
        <f>IF($A72&lt;&gt;"", VLOOKUP($A72, 'ICS-217'!$C$67:$L$458, 13, FALSE), "")</f>
        <v>#REF!</v>
      </c>
    </row>
    <row r="73">
      <c r="A73" t="str">
        <f t="shared" si="1"/>
        <v>#REF!</v>
      </c>
      <c r="B73" t="str">
        <f>IF(A73&lt;&gt;"", VLOOKUP($A73, 'ICS-217'!$C$67:$L$484, 2, FALSE), "")</f>
        <v>#REF!</v>
      </c>
      <c r="C73" t="str">
        <f>IF(A73&lt;&gt;"", VLOOKUP($A73, 'ICS-217'!$C$67:$L$484, 3, FALSE), "")</f>
        <v>#REF!</v>
      </c>
      <c r="D73" t="str">
        <f>IF(A73&lt;&gt;"", VLOOKUP($A73, 'ICS-217'!$C$67:$L$484, 4, FALSE), "")</f>
        <v>#REF!</v>
      </c>
      <c r="E73" t="str">
        <f>IF(A73&lt;&gt;"", VLOOKUP($A73, 'ICS-217'!$C$67:$L$484, 5, FALSE), "")</f>
        <v>#REF!</v>
      </c>
      <c r="F73" t="str">
        <f>IF(A73&lt;&gt;"", VLOOKUP($A73, 'ICS-217'!$C$67:$L$484, 6, FALSE), "")</f>
        <v>#REF!</v>
      </c>
      <c r="G73" t="str">
        <f>IF(A73&lt;&gt;"", VLOOKUP($A73, 'ICS-217'!$C$67:$L$484, 7, FALSE), "")</f>
        <v>#REF!</v>
      </c>
      <c r="H73" t="str">
        <f>IF(A73&lt;&gt;"", VLOOKUP($A73, 'ICS-217'!$C$67:$L$484, 8, FALSE), "")</f>
        <v>#REF!</v>
      </c>
      <c r="I73" t="str">
        <f>IF(A73&lt;&gt;"", VLOOKUP($A73, 'ICS-217'!$C$67:$L$484, 9, FALSE), "")</f>
        <v>#REF!</v>
      </c>
      <c r="J73" t="str">
        <f>IF(A73&lt;&gt;"", VLOOKUP($A73, 'ICS-217'!$C$67:$L$484, 10, FALSE), "")</f>
        <v>#REF!</v>
      </c>
      <c r="K73" s="135" t="str">
        <f>IF($A73&lt;&gt;"", VLOOKUP($A73, 'ICS-217'!$C$67:$L$458, 13, FALSE), "")</f>
        <v>#REF!</v>
      </c>
    </row>
    <row r="74">
      <c r="A74" t="str">
        <f t="shared" si="1"/>
        <v>#REF!</v>
      </c>
      <c r="B74" t="str">
        <f>IF(A74&lt;&gt;"", VLOOKUP($A74, 'ICS-217'!$C$67:$L$484, 2, FALSE), "")</f>
        <v>#REF!</v>
      </c>
      <c r="C74" t="str">
        <f>IF(A74&lt;&gt;"", VLOOKUP($A74, 'ICS-217'!$C$67:$L$484, 3, FALSE), "")</f>
        <v>#REF!</v>
      </c>
      <c r="D74" t="str">
        <f>IF(A74&lt;&gt;"", VLOOKUP($A74, 'ICS-217'!$C$67:$L$484, 4, FALSE), "")</f>
        <v>#REF!</v>
      </c>
      <c r="E74" t="str">
        <f>IF(A74&lt;&gt;"", VLOOKUP($A74, 'ICS-217'!$C$67:$L$484, 5, FALSE), "")</f>
        <v>#REF!</v>
      </c>
      <c r="F74" t="str">
        <f>IF(A74&lt;&gt;"", VLOOKUP($A74, 'ICS-217'!$C$67:$L$484, 6, FALSE), "")</f>
        <v>#REF!</v>
      </c>
      <c r="G74" t="str">
        <f>IF(A74&lt;&gt;"", VLOOKUP($A74, 'ICS-217'!$C$67:$L$484, 7, FALSE), "")</f>
        <v>#REF!</v>
      </c>
      <c r="H74" t="str">
        <f>IF(A74&lt;&gt;"", VLOOKUP($A74, 'ICS-217'!$C$67:$L$484, 8, FALSE), "")</f>
        <v>#REF!</v>
      </c>
      <c r="I74" t="str">
        <f>IF(A74&lt;&gt;"", VLOOKUP($A74, 'ICS-217'!$C$67:$L$484, 9, FALSE), "")</f>
        <v>#REF!</v>
      </c>
      <c r="J74" t="str">
        <f>IF(A74&lt;&gt;"", VLOOKUP($A74, 'ICS-217'!$C$67:$L$484, 10, FALSE), "")</f>
        <v>#REF!</v>
      </c>
      <c r="K74" s="135" t="str">
        <f>IF($A74&lt;&gt;"", VLOOKUP($A74, 'ICS-217'!$C$67:$L$458, 13, FALSE), "")</f>
        <v>#REF!</v>
      </c>
    </row>
    <row r="75">
      <c r="A75" t="str">
        <f t="shared" si="1"/>
        <v>#REF!</v>
      </c>
      <c r="B75" t="str">
        <f>IF(A75&lt;&gt;"", VLOOKUP($A75, 'ICS-217'!$C$67:$L$484, 2, FALSE), "")</f>
        <v>#REF!</v>
      </c>
      <c r="C75" t="str">
        <f>IF(A75&lt;&gt;"", VLOOKUP($A75, 'ICS-217'!$C$67:$L$484, 3, FALSE), "")</f>
        <v>#REF!</v>
      </c>
      <c r="D75" t="str">
        <f>IF(A75&lt;&gt;"", VLOOKUP($A75, 'ICS-217'!$C$67:$L$484, 4, FALSE), "")</f>
        <v>#REF!</v>
      </c>
      <c r="E75" t="str">
        <f>IF(A75&lt;&gt;"", VLOOKUP($A75, 'ICS-217'!$C$67:$L$484, 5, FALSE), "")</f>
        <v>#REF!</v>
      </c>
      <c r="F75" t="str">
        <f>IF(A75&lt;&gt;"", VLOOKUP($A75, 'ICS-217'!$C$67:$L$484, 6, FALSE), "")</f>
        <v>#REF!</v>
      </c>
      <c r="G75" t="str">
        <f>IF(A75&lt;&gt;"", VLOOKUP($A75, 'ICS-217'!$C$67:$L$484, 7, FALSE), "")</f>
        <v>#REF!</v>
      </c>
      <c r="H75" t="str">
        <f>IF(A75&lt;&gt;"", VLOOKUP($A75, 'ICS-217'!$C$67:$L$484, 8, FALSE), "")</f>
        <v>#REF!</v>
      </c>
      <c r="I75" t="str">
        <f>IF(A75&lt;&gt;"", VLOOKUP($A75, 'ICS-217'!$C$67:$L$484, 9, FALSE), "")</f>
        <v>#REF!</v>
      </c>
      <c r="J75" t="str">
        <f>IF(A75&lt;&gt;"", VLOOKUP($A75, 'ICS-217'!$C$67:$L$484, 10, FALSE), "")</f>
        <v>#REF!</v>
      </c>
      <c r="K75" s="135" t="str">
        <f>IF($A75&lt;&gt;"", VLOOKUP($A75, 'ICS-217'!$C$67:$L$458, 13, FALSE), "")</f>
        <v>#REF!</v>
      </c>
    </row>
    <row r="76">
      <c r="A76" t="str">
        <f t="shared" si="1"/>
        <v>#REF!</v>
      </c>
      <c r="B76" t="str">
        <f>IF(A76&lt;&gt;"", VLOOKUP($A76, 'ICS-217'!$C$67:$L$484, 2, FALSE), "")</f>
        <v>#REF!</v>
      </c>
      <c r="C76" t="str">
        <f>IF(A76&lt;&gt;"", VLOOKUP($A76, 'ICS-217'!$C$67:$L$484, 3, FALSE), "")</f>
        <v>#REF!</v>
      </c>
      <c r="D76" t="str">
        <f>IF(A76&lt;&gt;"", VLOOKUP($A76, 'ICS-217'!$C$67:$L$484, 4, FALSE), "")</f>
        <v>#REF!</v>
      </c>
      <c r="E76" t="str">
        <f>IF(A76&lt;&gt;"", VLOOKUP($A76, 'ICS-217'!$C$67:$L$484, 5, FALSE), "")</f>
        <v>#REF!</v>
      </c>
      <c r="F76" t="str">
        <f>IF(A76&lt;&gt;"", VLOOKUP($A76, 'ICS-217'!$C$67:$L$484, 6, FALSE), "")</f>
        <v>#REF!</v>
      </c>
      <c r="G76" t="str">
        <f>IF(A76&lt;&gt;"", VLOOKUP($A76, 'ICS-217'!$C$67:$L$484, 7, FALSE), "")</f>
        <v>#REF!</v>
      </c>
      <c r="H76" t="str">
        <f>IF(A76&lt;&gt;"", VLOOKUP($A76, 'ICS-217'!$C$67:$L$484, 8, FALSE), "")</f>
        <v>#REF!</v>
      </c>
      <c r="I76" t="str">
        <f>IF(A76&lt;&gt;"", VLOOKUP($A76, 'ICS-217'!$C$67:$L$484, 9, FALSE), "")</f>
        <v>#REF!</v>
      </c>
      <c r="J76" t="str">
        <f>IF(A76&lt;&gt;"", VLOOKUP($A76, 'ICS-217'!$C$67:$L$484, 10, FALSE), "")</f>
        <v>#REF!</v>
      </c>
      <c r="K76" s="135" t="str">
        <f>IF($A76&lt;&gt;"", VLOOKUP($A76, 'ICS-217'!$C$67:$L$458, 13, FALSE), "")</f>
        <v>#REF!</v>
      </c>
    </row>
    <row r="77">
      <c r="A77" t="str">
        <f t="shared" si="1"/>
        <v>#REF!</v>
      </c>
      <c r="B77" t="str">
        <f>IF(A77&lt;&gt;"", VLOOKUP($A77, 'ICS-217'!$C$67:$L$484, 2, FALSE), "")</f>
        <v>#REF!</v>
      </c>
      <c r="C77" t="str">
        <f>IF(A77&lt;&gt;"", VLOOKUP($A77, 'ICS-217'!$C$67:$L$484, 3, FALSE), "")</f>
        <v>#REF!</v>
      </c>
      <c r="D77" t="str">
        <f>IF(A77&lt;&gt;"", VLOOKUP($A77, 'ICS-217'!$C$67:$L$484, 4, FALSE), "")</f>
        <v>#REF!</v>
      </c>
      <c r="E77" t="str">
        <f>IF(A77&lt;&gt;"", VLOOKUP($A77, 'ICS-217'!$C$67:$L$484, 5, FALSE), "")</f>
        <v>#REF!</v>
      </c>
      <c r="F77" t="str">
        <f>IF(A77&lt;&gt;"", VLOOKUP($A77, 'ICS-217'!$C$67:$L$484, 6, FALSE), "")</f>
        <v>#REF!</v>
      </c>
      <c r="G77" t="str">
        <f>IF(A77&lt;&gt;"", VLOOKUP($A77, 'ICS-217'!$C$67:$L$484, 7, FALSE), "")</f>
        <v>#REF!</v>
      </c>
      <c r="H77" t="str">
        <f>IF(A77&lt;&gt;"", VLOOKUP($A77, 'ICS-217'!$C$67:$L$484, 8, FALSE), "")</f>
        <v>#REF!</v>
      </c>
      <c r="I77" t="str">
        <f>IF(A77&lt;&gt;"", VLOOKUP($A77, 'ICS-217'!$C$67:$L$484, 9, FALSE), "")</f>
        <v>#REF!</v>
      </c>
      <c r="J77" t="str">
        <f>IF(A77&lt;&gt;"", VLOOKUP($A77, 'ICS-217'!$C$67:$L$484, 10, FALSE), "")</f>
        <v>#REF!</v>
      </c>
      <c r="K77" s="135" t="str">
        <f>IF($A77&lt;&gt;"", VLOOKUP($A77, 'ICS-217'!$C$67:$L$458, 13, FALSE), "")</f>
        <v>#REF!</v>
      </c>
    </row>
    <row r="78">
      <c r="A78" t="str">
        <f t="shared" si="1"/>
        <v>#REF!</v>
      </c>
      <c r="B78" t="str">
        <f>IF(A78&lt;&gt;"", VLOOKUP($A78, 'ICS-217'!$C$67:$L$484, 2, FALSE), "")</f>
        <v>#REF!</v>
      </c>
      <c r="C78" t="str">
        <f>IF(A78&lt;&gt;"", VLOOKUP($A78, 'ICS-217'!$C$67:$L$484, 3, FALSE), "")</f>
        <v>#REF!</v>
      </c>
      <c r="D78" t="str">
        <f>IF(A78&lt;&gt;"", VLOOKUP($A78, 'ICS-217'!$C$67:$L$484, 4, FALSE), "")</f>
        <v>#REF!</v>
      </c>
      <c r="E78" t="str">
        <f>IF(A78&lt;&gt;"", VLOOKUP($A78, 'ICS-217'!$C$67:$L$484, 5, FALSE), "")</f>
        <v>#REF!</v>
      </c>
      <c r="F78" t="str">
        <f>IF(A78&lt;&gt;"", VLOOKUP($A78, 'ICS-217'!$C$67:$L$484, 6, FALSE), "")</f>
        <v>#REF!</v>
      </c>
      <c r="G78" t="str">
        <f>IF(A78&lt;&gt;"", VLOOKUP($A78, 'ICS-217'!$C$67:$L$484, 7, FALSE), "")</f>
        <v>#REF!</v>
      </c>
      <c r="H78" t="str">
        <f>IF(A78&lt;&gt;"", VLOOKUP($A78, 'ICS-217'!$C$67:$L$484, 8, FALSE), "")</f>
        <v>#REF!</v>
      </c>
      <c r="I78" t="str">
        <f>IF(A78&lt;&gt;"", VLOOKUP($A78, 'ICS-217'!$C$67:$L$484, 9, FALSE), "")</f>
        <v>#REF!</v>
      </c>
      <c r="J78" t="str">
        <f>IF(A78&lt;&gt;"", VLOOKUP($A78, 'ICS-217'!$C$67:$L$484, 10, FALSE), "")</f>
        <v>#REF!</v>
      </c>
      <c r="K78" s="135" t="str">
        <f>IF($A78&lt;&gt;"", VLOOKUP($A78, 'ICS-217'!$C$67:$L$458, 13, FALSE), "")</f>
        <v>#REF!</v>
      </c>
    </row>
    <row r="79">
      <c r="A79" t="str">
        <f t="shared" si="1"/>
        <v>#REF!</v>
      </c>
      <c r="B79" t="str">
        <f>IF(A79&lt;&gt;"", VLOOKUP($A79, 'ICS-217'!$C$67:$L$484, 2, FALSE), "")</f>
        <v>#REF!</v>
      </c>
      <c r="C79" t="str">
        <f>IF(A79&lt;&gt;"", VLOOKUP($A79, 'ICS-217'!$C$67:$L$484, 3, FALSE), "")</f>
        <v>#REF!</v>
      </c>
      <c r="D79" t="str">
        <f>IF(A79&lt;&gt;"", VLOOKUP($A79, 'ICS-217'!$C$67:$L$484, 4, FALSE), "")</f>
        <v>#REF!</v>
      </c>
      <c r="E79" t="str">
        <f>IF(A79&lt;&gt;"", VLOOKUP($A79, 'ICS-217'!$C$67:$L$484, 5, FALSE), "")</f>
        <v>#REF!</v>
      </c>
      <c r="F79" t="str">
        <f>IF(A79&lt;&gt;"", VLOOKUP($A79, 'ICS-217'!$C$67:$L$484, 6, FALSE), "")</f>
        <v>#REF!</v>
      </c>
      <c r="G79" t="str">
        <f>IF(A79&lt;&gt;"", VLOOKUP($A79, 'ICS-217'!$C$67:$L$484, 7, FALSE), "")</f>
        <v>#REF!</v>
      </c>
      <c r="H79" t="str">
        <f>IF(A79&lt;&gt;"", VLOOKUP($A79, 'ICS-217'!$C$67:$L$484, 8, FALSE), "")</f>
        <v>#REF!</v>
      </c>
      <c r="I79" t="str">
        <f>IF(A79&lt;&gt;"", VLOOKUP($A79, 'ICS-217'!$C$67:$L$484, 9, FALSE), "")</f>
        <v>#REF!</v>
      </c>
      <c r="J79" t="str">
        <f>IF(A79&lt;&gt;"", VLOOKUP($A79, 'ICS-217'!$C$67:$L$484, 10, FALSE), "")</f>
        <v>#REF!</v>
      </c>
      <c r="K79" s="135" t="str">
        <f>IF($A79&lt;&gt;"", VLOOKUP($A79, 'ICS-217'!$C$67:$L$458, 13, FALSE), "")</f>
        <v>#REF!</v>
      </c>
    </row>
    <row r="80">
      <c r="A80" t="str">
        <f t="shared" si="1"/>
        <v>#REF!</v>
      </c>
      <c r="B80" t="str">
        <f>IF(A80&lt;&gt;"", VLOOKUP($A80, 'ICS-217'!$C$67:$L$484, 2, FALSE), "")</f>
        <v>#REF!</v>
      </c>
      <c r="C80" t="str">
        <f>IF(A80&lt;&gt;"", VLOOKUP($A80, 'ICS-217'!$C$67:$L$484, 3, FALSE), "")</f>
        <v>#REF!</v>
      </c>
      <c r="D80" t="str">
        <f>IF(A80&lt;&gt;"", VLOOKUP($A80, 'ICS-217'!$C$67:$L$484, 4, FALSE), "")</f>
        <v>#REF!</v>
      </c>
      <c r="E80" t="str">
        <f>IF(A80&lt;&gt;"", VLOOKUP($A80, 'ICS-217'!$C$67:$L$484, 5, FALSE), "")</f>
        <v>#REF!</v>
      </c>
      <c r="F80" t="str">
        <f>IF(A80&lt;&gt;"", VLOOKUP($A80, 'ICS-217'!$C$67:$L$484, 6, FALSE), "")</f>
        <v>#REF!</v>
      </c>
      <c r="G80" t="str">
        <f>IF(A80&lt;&gt;"", VLOOKUP($A80, 'ICS-217'!$C$67:$L$484, 7, FALSE), "")</f>
        <v>#REF!</v>
      </c>
      <c r="H80" t="str">
        <f>IF(A80&lt;&gt;"", VLOOKUP($A80, 'ICS-217'!$C$67:$L$484, 8, FALSE), "")</f>
        <v>#REF!</v>
      </c>
      <c r="I80" t="str">
        <f>IF(A80&lt;&gt;"", VLOOKUP($A80, 'ICS-217'!$C$67:$L$484, 9, FALSE), "")</f>
        <v>#REF!</v>
      </c>
      <c r="J80" t="str">
        <f>IF(A80&lt;&gt;"", VLOOKUP($A80, 'ICS-217'!$C$67:$L$484, 10, FALSE), "")</f>
        <v>#REF!</v>
      </c>
      <c r="K80" s="135" t="str">
        <f>IF($A80&lt;&gt;"", VLOOKUP($A80, 'ICS-217'!$C$67:$L$458, 13, FALSE), "")</f>
        <v>#REF!</v>
      </c>
    </row>
    <row r="81">
      <c r="A81" t="str">
        <f t="shared" si="1"/>
        <v>#REF!</v>
      </c>
      <c r="B81" t="str">
        <f>IF(A81&lt;&gt;"", VLOOKUP($A81, 'ICS-217'!$C$67:$L$484, 2, FALSE), "")</f>
        <v>#REF!</v>
      </c>
      <c r="C81" t="str">
        <f>IF(A81&lt;&gt;"", VLOOKUP($A81, 'ICS-217'!$C$67:$L$484, 3, FALSE), "")</f>
        <v>#REF!</v>
      </c>
      <c r="D81" t="str">
        <f>IF(A81&lt;&gt;"", VLOOKUP($A81, 'ICS-217'!$C$67:$L$484, 4, FALSE), "")</f>
        <v>#REF!</v>
      </c>
      <c r="E81" t="str">
        <f>IF(A81&lt;&gt;"", VLOOKUP($A81, 'ICS-217'!$C$67:$L$484, 5, FALSE), "")</f>
        <v>#REF!</v>
      </c>
      <c r="F81" t="str">
        <f>IF(A81&lt;&gt;"", VLOOKUP($A81, 'ICS-217'!$C$67:$L$484, 6, FALSE), "")</f>
        <v>#REF!</v>
      </c>
      <c r="G81" t="str">
        <f>IF(A81&lt;&gt;"", VLOOKUP($A81, 'ICS-217'!$C$67:$L$484, 7, FALSE), "")</f>
        <v>#REF!</v>
      </c>
      <c r="H81" t="str">
        <f>IF(A81&lt;&gt;"", VLOOKUP($A81, 'ICS-217'!$C$67:$L$484, 8, FALSE), "")</f>
        <v>#REF!</v>
      </c>
      <c r="I81" t="str">
        <f>IF(A81&lt;&gt;"", VLOOKUP($A81, 'ICS-217'!$C$67:$L$484, 9, FALSE), "")</f>
        <v>#REF!</v>
      </c>
      <c r="J81" t="str">
        <f>IF(A81&lt;&gt;"", VLOOKUP($A81, 'ICS-217'!$C$67:$L$484, 10, FALSE), "")</f>
        <v>#REF!</v>
      </c>
      <c r="K81" s="135" t="str">
        <f>IF($A81&lt;&gt;"", VLOOKUP($A81, 'ICS-217'!$C$67:$L$458, 13, FALSE), "")</f>
        <v>#REF!</v>
      </c>
    </row>
    <row r="82">
      <c r="A82" t="str">
        <f t="shared" si="1"/>
        <v>#REF!</v>
      </c>
      <c r="B82" t="str">
        <f>IF(A82&lt;&gt;"", VLOOKUP($A82, 'ICS-217'!$C$67:$L$484, 2, FALSE), "")</f>
        <v>#REF!</v>
      </c>
      <c r="C82" t="str">
        <f>IF(A82&lt;&gt;"", VLOOKUP($A82, 'ICS-217'!$C$67:$L$484, 3, FALSE), "")</f>
        <v>#REF!</v>
      </c>
      <c r="D82" t="str">
        <f>IF(A82&lt;&gt;"", VLOOKUP($A82, 'ICS-217'!$C$67:$L$484, 4, FALSE), "")</f>
        <v>#REF!</v>
      </c>
      <c r="E82" t="str">
        <f>IF(A82&lt;&gt;"", VLOOKUP($A82, 'ICS-217'!$C$67:$L$484, 5, FALSE), "")</f>
        <v>#REF!</v>
      </c>
      <c r="F82" t="str">
        <f>IF(A82&lt;&gt;"", VLOOKUP($A82, 'ICS-217'!$C$67:$L$484, 6, FALSE), "")</f>
        <v>#REF!</v>
      </c>
      <c r="G82" t="str">
        <f>IF(A82&lt;&gt;"", VLOOKUP($A82, 'ICS-217'!$C$67:$L$484, 7, FALSE), "")</f>
        <v>#REF!</v>
      </c>
      <c r="H82" t="str">
        <f>IF(A82&lt;&gt;"", VLOOKUP($A82, 'ICS-217'!$C$67:$L$484, 8, FALSE), "")</f>
        <v>#REF!</v>
      </c>
      <c r="I82" t="str">
        <f>IF(A82&lt;&gt;"", VLOOKUP($A82, 'ICS-217'!$C$67:$L$484, 9, FALSE), "")</f>
        <v>#REF!</v>
      </c>
      <c r="J82" t="str">
        <f>IF(A82&lt;&gt;"", VLOOKUP($A82, 'ICS-217'!$C$67:$L$484, 10, FALSE), "")</f>
        <v>#REF!</v>
      </c>
      <c r="K82" s="135" t="str">
        <f>IF($A82&lt;&gt;"", VLOOKUP($A82, 'ICS-217'!$C$67:$L$458, 13, FALSE), "")</f>
        <v>#REF!</v>
      </c>
    </row>
    <row r="83">
      <c r="A83" t="str">
        <f t="shared" si="1"/>
        <v>#REF!</v>
      </c>
      <c r="B83" t="str">
        <f>IF(A83&lt;&gt;"", VLOOKUP($A83, 'ICS-217'!$C$67:$L$484, 2, FALSE), "")</f>
        <v>#REF!</v>
      </c>
      <c r="C83" t="str">
        <f>IF(A83&lt;&gt;"", VLOOKUP($A83, 'ICS-217'!$C$67:$L$484, 3, FALSE), "")</f>
        <v>#REF!</v>
      </c>
      <c r="D83" t="str">
        <f>IF(A83&lt;&gt;"", VLOOKUP($A83, 'ICS-217'!$C$67:$L$484, 4, FALSE), "")</f>
        <v>#REF!</v>
      </c>
      <c r="E83" t="str">
        <f>IF(A83&lt;&gt;"", VLOOKUP($A83, 'ICS-217'!$C$67:$L$484, 5, FALSE), "")</f>
        <v>#REF!</v>
      </c>
      <c r="F83" t="str">
        <f>IF(A83&lt;&gt;"", VLOOKUP($A83, 'ICS-217'!$C$67:$L$484, 6, FALSE), "")</f>
        <v>#REF!</v>
      </c>
      <c r="G83" t="str">
        <f>IF(A83&lt;&gt;"", VLOOKUP($A83, 'ICS-217'!$C$67:$L$484, 7, FALSE), "")</f>
        <v>#REF!</v>
      </c>
      <c r="H83" t="str">
        <f>IF(A83&lt;&gt;"", VLOOKUP($A83, 'ICS-217'!$C$67:$L$484, 8, FALSE), "")</f>
        <v>#REF!</v>
      </c>
      <c r="I83" t="str">
        <f>IF(A83&lt;&gt;"", VLOOKUP($A83, 'ICS-217'!$C$67:$L$484, 9, FALSE), "")</f>
        <v>#REF!</v>
      </c>
      <c r="J83" t="str">
        <f>IF(A83&lt;&gt;"", VLOOKUP($A83, 'ICS-217'!$C$67:$L$484, 10, FALSE), "")</f>
        <v>#REF!</v>
      </c>
      <c r="K83" s="135" t="str">
        <f>IF($A83&lt;&gt;"", VLOOKUP($A83, 'ICS-217'!$C$67:$L$458, 13, FALSE), "")</f>
        <v>#REF!</v>
      </c>
    </row>
    <row r="84">
      <c r="A84" t="str">
        <f t="shared" si="1"/>
        <v>#REF!</v>
      </c>
      <c r="B84" t="str">
        <f>IF(A84&lt;&gt;"", VLOOKUP($A84, 'ICS-217'!$C$67:$L$484, 2, FALSE), "")</f>
        <v>#REF!</v>
      </c>
      <c r="C84" t="str">
        <f>IF(A84&lt;&gt;"", VLOOKUP($A84, 'ICS-217'!$C$67:$L$484, 3, FALSE), "")</f>
        <v>#REF!</v>
      </c>
      <c r="D84" t="str">
        <f>IF(A84&lt;&gt;"", VLOOKUP($A84, 'ICS-217'!$C$67:$L$484, 4, FALSE), "")</f>
        <v>#REF!</v>
      </c>
      <c r="E84" t="str">
        <f>IF(A84&lt;&gt;"", VLOOKUP($A84, 'ICS-217'!$C$67:$L$484, 5, FALSE), "")</f>
        <v>#REF!</v>
      </c>
      <c r="F84" t="str">
        <f>IF(A84&lt;&gt;"", VLOOKUP($A84, 'ICS-217'!$C$67:$L$484, 6, FALSE), "")</f>
        <v>#REF!</v>
      </c>
      <c r="G84" t="str">
        <f>IF(A84&lt;&gt;"", VLOOKUP($A84, 'ICS-217'!$C$67:$L$484, 7, FALSE), "")</f>
        <v>#REF!</v>
      </c>
      <c r="H84" t="str">
        <f>IF(A84&lt;&gt;"", VLOOKUP($A84, 'ICS-217'!$C$67:$L$484, 8, FALSE), "")</f>
        <v>#REF!</v>
      </c>
      <c r="I84" t="str">
        <f>IF(A84&lt;&gt;"", VLOOKUP($A84, 'ICS-217'!$C$67:$L$484, 9, FALSE), "")</f>
        <v>#REF!</v>
      </c>
      <c r="J84" t="str">
        <f>IF(A84&lt;&gt;"", VLOOKUP($A84, 'ICS-217'!$C$67:$L$484, 10, FALSE), "")</f>
        <v>#REF!</v>
      </c>
      <c r="K84" s="135" t="str">
        <f>IF($A84&lt;&gt;"", VLOOKUP($A84, 'ICS-217'!$C$67:$L$458, 13, FALSE), "")</f>
        <v>#REF!</v>
      </c>
    </row>
    <row r="85">
      <c r="A85" t="str">
        <f t="shared" si="1"/>
        <v>#REF!</v>
      </c>
      <c r="B85" t="str">
        <f>IF(A85&lt;&gt;"", VLOOKUP($A85, 'ICS-217'!$C$67:$L$484, 2, FALSE), "")</f>
        <v>#REF!</v>
      </c>
      <c r="C85" t="str">
        <f>IF(A85&lt;&gt;"", VLOOKUP($A85, 'ICS-217'!$C$67:$L$484, 3, FALSE), "")</f>
        <v>#REF!</v>
      </c>
      <c r="D85" t="str">
        <f>IF(A85&lt;&gt;"", VLOOKUP($A85, 'ICS-217'!$C$67:$L$484, 4, FALSE), "")</f>
        <v>#REF!</v>
      </c>
      <c r="E85" t="str">
        <f>IF(A85&lt;&gt;"", VLOOKUP($A85, 'ICS-217'!$C$67:$L$484, 5, FALSE), "")</f>
        <v>#REF!</v>
      </c>
      <c r="F85" t="str">
        <f>IF(A85&lt;&gt;"", VLOOKUP($A85, 'ICS-217'!$C$67:$L$484, 6, FALSE), "")</f>
        <v>#REF!</v>
      </c>
      <c r="G85" t="str">
        <f>IF(A85&lt;&gt;"", VLOOKUP($A85, 'ICS-217'!$C$67:$L$484, 7, FALSE), "")</f>
        <v>#REF!</v>
      </c>
      <c r="H85" t="str">
        <f>IF(A85&lt;&gt;"", VLOOKUP($A85, 'ICS-217'!$C$67:$L$484, 8, FALSE), "")</f>
        <v>#REF!</v>
      </c>
      <c r="I85" t="str">
        <f>IF(A85&lt;&gt;"", VLOOKUP($A85, 'ICS-217'!$C$67:$L$484, 9, FALSE), "")</f>
        <v>#REF!</v>
      </c>
      <c r="J85" t="str">
        <f>IF(A85&lt;&gt;"", VLOOKUP($A85, 'ICS-217'!$C$67:$L$484, 10, FALSE), "")</f>
        <v>#REF!</v>
      </c>
      <c r="K85" s="135" t="str">
        <f>IF($A85&lt;&gt;"", VLOOKUP($A85, 'ICS-217'!$C$67:$L$458, 13, FALSE), "")</f>
        <v>#REF!</v>
      </c>
    </row>
    <row r="86">
      <c r="A86" t="str">
        <f t="shared" si="1"/>
        <v>#REF!</v>
      </c>
      <c r="B86" t="str">
        <f>IF(A86&lt;&gt;"", VLOOKUP($A86, 'ICS-217'!$C$67:$L$484, 2, FALSE), "")</f>
        <v>#REF!</v>
      </c>
      <c r="C86" t="str">
        <f>IF(A86&lt;&gt;"", VLOOKUP($A86, 'ICS-217'!$C$67:$L$484, 3, FALSE), "")</f>
        <v>#REF!</v>
      </c>
      <c r="D86" t="str">
        <f>IF(A86&lt;&gt;"", VLOOKUP($A86, 'ICS-217'!$C$67:$L$484, 4, FALSE), "")</f>
        <v>#REF!</v>
      </c>
      <c r="E86" t="str">
        <f>IF(A86&lt;&gt;"", VLOOKUP($A86, 'ICS-217'!$C$67:$L$484, 5, FALSE), "")</f>
        <v>#REF!</v>
      </c>
      <c r="F86" t="str">
        <f>IF(A86&lt;&gt;"", VLOOKUP($A86, 'ICS-217'!$C$67:$L$484, 6, FALSE), "")</f>
        <v>#REF!</v>
      </c>
      <c r="G86" t="str">
        <f>IF(A86&lt;&gt;"", VLOOKUP($A86, 'ICS-217'!$C$67:$L$484, 7, FALSE), "")</f>
        <v>#REF!</v>
      </c>
      <c r="H86" t="str">
        <f>IF(A86&lt;&gt;"", VLOOKUP($A86, 'ICS-217'!$C$67:$L$484, 8, FALSE), "")</f>
        <v>#REF!</v>
      </c>
      <c r="I86" t="str">
        <f>IF(A86&lt;&gt;"", VLOOKUP($A86, 'ICS-217'!$C$67:$L$484, 9, FALSE), "")</f>
        <v>#REF!</v>
      </c>
      <c r="J86" t="str">
        <f>IF(A86&lt;&gt;"", VLOOKUP($A86, 'ICS-217'!$C$67:$L$484, 10, FALSE), "")</f>
        <v>#REF!</v>
      </c>
      <c r="K86" s="135" t="str">
        <f>IF($A86&lt;&gt;"", VLOOKUP($A86, 'ICS-217'!$C$67:$L$458, 13, FALSE), "")</f>
        <v>#REF!</v>
      </c>
    </row>
    <row r="87">
      <c r="A87" t="str">
        <f t="shared" si="1"/>
        <v>#REF!</v>
      </c>
      <c r="B87" t="str">
        <f>IF(A87&lt;&gt;"", VLOOKUP($A87, 'ICS-217'!$C$67:$L$484, 2, FALSE), "")</f>
        <v>#REF!</v>
      </c>
      <c r="C87" t="str">
        <f>IF(A87&lt;&gt;"", VLOOKUP($A87, 'ICS-217'!$C$67:$L$484, 3, FALSE), "")</f>
        <v>#REF!</v>
      </c>
      <c r="D87" t="str">
        <f>IF(A87&lt;&gt;"", VLOOKUP($A87, 'ICS-217'!$C$67:$L$484, 4, FALSE), "")</f>
        <v>#REF!</v>
      </c>
      <c r="E87" t="str">
        <f>IF(A87&lt;&gt;"", VLOOKUP($A87, 'ICS-217'!$C$67:$L$484, 5, FALSE), "")</f>
        <v>#REF!</v>
      </c>
      <c r="F87" t="str">
        <f>IF(A87&lt;&gt;"", VLOOKUP($A87, 'ICS-217'!$C$67:$L$484, 6, FALSE), "")</f>
        <v>#REF!</v>
      </c>
      <c r="G87" t="str">
        <f>IF(A87&lt;&gt;"", VLOOKUP($A87, 'ICS-217'!$C$67:$L$484, 7, FALSE), "")</f>
        <v>#REF!</v>
      </c>
      <c r="H87" t="str">
        <f>IF(A87&lt;&gt;"", VLOOKUP($A87, 'ICS-217'!$C$67:$L$484, 8, FALSE), "")</f>
        <v>#REF!</v>
      </c>
      <c r="I87" t="str">
        <f>IF(A87&lt;&gt;"", VLOOKUP($A87, 'ICS-217'!$C$67:$L$484, 9, FALSE), "")</f>
        <v>#REF!</v>
      </c>
      <c r="J87" t="str">
        <f>IF(A87&lt;&gt;"", VLOOKUP($A87, 'ICS-217'!$C$67:$L$484, 10, FALSE), "")</f>
        <v>#REF!</v>
      </c>
      <c r="K87" s="135" t="str">
        <f>IF($A87&lt;&gt;"", VLOOKUP($A87, 'ICS-217'!$C$67:$L$458, 13, FALSE), "")</f>
        <v>#REF!</v>
      </c>
    </row>
    <row r="88">
      <c r="A88" t="str">
        <f t="shared" si="1"/>
        <v>#REF!</v>
      </c>
      <c r="B88" t="str">
        <f>IF(A88&lt;&gt;"", VLOOKUP($A88, 'ICS-217'!$C$67:$L$484, 2, FALSE), "")</f>
        <v>#REF!</v>
      </c>
      <c r="C88" t="str">
        <f>IF(A88&lt;&gt;"", VLOOKUP($A88, 'ICS-217'!$C$67:$L$484, 3, FALSE), "")</f>
        <v>#REF!</v>
      </c>
      <c r="D88" t="str">
        <f>IF(A88&lt;&gt;"", VLOOKUP($A88, 'ICS-217'!$C$67:$L$484, 4, FALSE), "")</f>
        <v>#REF!</v>
      </c>
      <c r="E88" t="str">
        <f>IF(A88&lt;&gt;"", VLOOKUP($A88, 'ICS-217'!$C$67:$L$484, 5, FALSE), "")</f>
        <v>#REF!</v>
      </c>
      <c r="F88" t="str">
        <f>IF(A88&lt;&gt;"", VLOOKUP($A88, 'ICS-217'!$C$67:$L$484, 6, FALSE), "")</f>
        <v>#REF!</v>
      </c>
      <c r="G88" t="str">
        <f>IF(A88&lt;&gt;"", VLOOKUP($A88, 'ICS-217'!$C$67:$L$484, 7, FALSE), "")</f>
        <v>#REF!</v>
      </c>
      <c r="H88" t="str">
        <f>IF(A88&lt;&gt;"", VLOOKUP($A88, 'ICS-217'!$C$67:$L$484, 8, FALSE), "")</f>
        <v>#REF!</v>
      </c>
      <c r="I88" t="str">
        <f>IF(A88&lt;&gt;"", VLOOKUP($A88, 'ICS-217'!$C$67:$L$484, 9, FALSE), "")</f>
        <v>#REF!</v>
      </c>
      <c r="J88" t="str">
        <f>IF(A88&lt;&gt;"", VLOOKUP($A88, 'ICS-217'!$C$67:$L$484, 10, FALSE), "")</f>
        <v>#REF!</v>
      </c>
      <c r="K88" s="135" t="str">
        <f>IF($A88&lt;&gt;"", VLOOKUP($A88, 'ICS-217'!$C$67:$L$458, 13, FALSE), "")</f>
        <v>#REF!</v>
      </c>
    </row>
    <row r="89">
      <c r="A89" t="str">
        <f t="shared" si="1"/>
        <v>#REF!</v>
      </c>
      <c r="B89" t="str">
        <f>IF(A89&lt;&gt;"", VLOOKUP($A89, 'ICS-217'!$C$67:$L$484, 2, FALSE), "")</f>
        <v>#REF!</v>
      </c>
      <c r="C89" t="str">
        <f>IF(A89&lt;&gt;"", VLOOKUP($A89, 'ICS-217'!$C$67:$L$484, 3, FALSE), "")</f>
        <v>#REF!</v>
      </c>
      <c r="D89" t="str">
        <f>IF(A89&lt;&gt;"", VLOOKUP($A89, 'ICS-217'!$C$67:$L$484, 4, FALSE), "")</f>
        <v>#REF!</v>
      </c>
      <c r="E89" t="str">
        <f>IF(A89&lt;&gt;"", VLOOKUP($A89, 'ICS-217'!$C$67:$L$484, 5, FALSE), "")</f>
        <v>#REF!</v>
      </c>
      <c r="F89" t="str">
        <f>IF(A89&lt;&gt;"", VLOOKUP($A89, 'ICS-217'!$C$67:$L$484, 6, FALSE), "")</f>
        <v>#REF!</v>
      </c>
      <c r="G89" t="str">
        <f>IF(A89&lt;&gt;"", VLOOKUP($A89, 'ICS-217'!$C$67:$L$484, 7, FALSE), "")</f>
        <v>#REF!</v>
      </c>
      <c r="H89" t="str">
        <f>IF(A89&lt;&gt;"", VLOOKUP($A89, 'ICS-217'!$C$67:$L$484, 8, FALSE), "")</f>
        <v>#REF!</v>
      </c>
      <c r="I89" t="str">
        <f>IF(A89&lt;&gt;"", VLOOKUP($A89, 'ICS-217'!$C$67:$L$484, 9, FALSE), "")</f>
        <v>#REF!</v>
      </c>
      <c r="J89" t="str">
        <f>IF(A89&lt;&gt;"", VLOOKUP($A89, 'ICS-217'!$C$67:$L$484, 10, FALSE), "")</f>
        <v>#REF!</v>
      </c>
      <c r="K89" s="135" t="str">
        <f>IF($A89&lt;&gt;"", VLOOKUP($A89, 'ICS-217'!$C$67:$L$458, 13, FALSE), "")</f>
        <v>#REF!</v>
      </c>
    </row>
    <row r="90">
      <c r="A90" t="str">
        <f t="shared" si="1"/>
        <v>#REF!</v>
      </c>
      <c r="B90" t="str">
        <f>IF(A90&lt;&gt;"", VLOOKUP($A90, 'ICS-217'!$C$67:$L$484, 2, FALSE), "")</f>
        <v>#REF!</v>
      </c>
      <c r="C90" t="str">
        <f>IF(A90&lt;&gt;"", VLOOKUP($A90, 'ICS-217'!$C$67:$L$484, 3, FALSE), "")</f>
        <v>#REF!</v>
      </c>
      <c r="D90" t="str">
        <f>IF(A90&lt;&gt;"", VLOOKUP($A90, 'ICS-217'!$C$67:$L$484, 4, FALSE), "")</f>
        <v>#REF!</v>
      </c>
      <c r="E90" t="str">
        <f>IF(A90&lt;&gt;"", VLOOKUP($A90, 'ICS-217'!$C$67:$L$484, 5, FALSE), "")</f>
        <v>#REF!</v>
      </c>
      <c r="F90" t="str">
        <f>IF(A90&lt;&gt;"", VLOOKUP($A90, 'ICS-217'!$C$67:$L$484, 6, FALSE), "")</f>
        <v>#REF!</v>
      </c>
      <c r="G90" t="str">
        <f>IF(A90&lt;&gt;"", VLOOKUP($A90, 'ICS-217'!$C$67:$L$484, 7, FALSE), "")</f>
        <v>#REF!</v>
      </c>
      <c r="H90" t="str">
        <f>IF(A90&lt;&gt;"", VLOOKUP($A90, 'ICS-217'!$C$67:$L$484, 8, FALSE), "")</f>
        <v>#REF!</v>
      </c>
      <c r="I90" t="str">
        <f>IF(A90&lt;&gt;"", VLOOKUP($A90, 'ICS-217'!$C$67:$L$484, 9, FALSE), "")</f>
        <v>#REF!</v>
      </c>
      <c r="J90" t="str">
        <f>IF(A90&lt;&gt;"", VLOOKUP($A90, 'ICS-217'!$C$67:$L$484, 10, FALSE), "")</f>
        <v>#REF!</v>
      </c>
      <c r="K90" s="135" t="str">
        <f>IF($A90&lt;&gt;"", VLOOKUP($A90, 'ICS-217'!$C$67:$L$458, 13, FALSE), "")</f>
        <v>#REF!</v>
      </c>
    </row>
    <row r="91">
      <c r="A91" t="str">
        <f t="shared" si="1"/>
        <v>#REF!</v>
      </c>
      <c r="B91" t="str">
        <f>IF(A91&lt;&gt;"", VLOOKUP($A91, 'ICS-217'!$C$67:$L$484, 2, FALSE), "")</f>
        <v>#REF!</v>
      </c>
      <c r="C91" t="str">
        <f>IF(A91&lt;&gt;"", VLOOKUP($A91, 'ICS-217'!$C$67:$L$484, 3, FALSE), "")</f>
        <v>#REF!</v>
      </c>
      <c r="D91" t="str">
        <f>IF(A91&lt;&gt;"", VLOOKUP($A91, 'ICS-217'!$C$67:$L$484, 4, FALSE), "")</f>
        <v>#REF!</v>
      </c>
      <c r="E91" t="str">
        <f>IF(A91&lt;&gt;"", VLOOKUP($A91, 'ICS-217'!$C$67:$L$484, 5, FALSE), "")</f>
        <v>#REF!</v>
      </c>
      <c r="F91" t="str">
        <f>IF(A91&lt;&gt;"", VLOOKUP($A91, 'ICS-217'!$C$67:$L$484, 6, FALSE), "")</f>
        <v>#REF!</v>
      </c>
      <c r="G91" t="str">
        <f>IF(A91&lt;&gt;"", VLOOKUP($A91, 'ICS-217'!$C$67:$L$484, 7, FALSE), "")</f>
        <v>#REF!</v>
      </c>
      <c r="H91" t="str">
        <f>IF(A91&lt;&gt;"", VLOOKUP($A91, 'ICS-217'!$C$67:$L$484, 8, FALSE), "")</f>
        <v>#REF!</v>
      </c>
      <c r="I91" t="str">
        <f>IF(A91&lt;&gt;"", VLOOKUP($A91, 'ICS-217'!$C$67:$L$484, 9, FALSE), "")</f>
        <v>#REF!</v>
      </c>
      <c r="J91" t="str">
        <f>IF(A91&lt;&gt;"", VLOOKUP($A91, 'ICS-217'!$C$67:$L$484, 10, FALSE), "")</f>
        <v>#REF!</v>
      </c>
      <c r="K91" s="135" t="str">
        <f>IF($A91&lt;&gt;"", VLOOKUP($A91, 'ICS-217'!$C$67:$L$458, 13, FALSE), "")</f>
        <v>#REF!</v>
      </c>
    </row>
    <row r="92">
      <c r="A92" t="str">
        <f t="shared" si="1"/>
        <v>#REF!</v>
      </c>
      <c r="B92" t="str">
        <f>IF(A92&lt;&gt;"", VLOOKUP($A92, 'ICS-217'!$C$67:$L$484, 2, FALSE), "")</f>
        <v>#REF!</v>
      </c>
      <c r="C92" t="str">
        <f>IF(A92&lt;&gt;"", VLOOKUP($A92, 'ICS-217'!$C$67:$L$484, 3, FALSE), "")</f>
        <v>#REF!</v>
      </c>
      <c r="D92" t="str">
        <f>IF(A92&lt;&gt;"", VLOOKUP($A92, 'ICS-217'!$C$67:$L$484, 4, FALSE), "")</f>
        <v>#REF!</v>
      </c>
      <c r="E92" t="str">
        <f>IF(A92&lt;&gt;"", VLOOKUP($A92, 'ICS-217'!$C$67:$L$484, 5, FALSE), "")</f>
        <v>#REF!</v>
      </c>
      <c r="F92" t="str">
        <f>IF(A92&lt;&gt;"", VLOOKUP($A92, 'ICS-217'!$C$67:$L$484, 6, FALSE), "")</f>
        <v>#REF!</v>
      </c>
      <c r="G92" t="str">
        <f>IF(A92&lt;&gt;"", VLOOKUP($A92, 'ICS-217'!$C$67:$L$484, 7, FALSE), "")</f>
        <v>#REF!</v>
      </c>
      <c r="H92" t="str">
        <f>IF(A92&lt;&gt;"", VLOOKUP($A92, 'ICS-217'!$C$67:$L$484, 8, FALSE), "")</f>
        <v>#REF!</v>
      </c>
      <c r="I92" t="str">
        <f>IF(A92&lt;&gt;"", VLOOKUP($A92, 'ICS-217'!$C$67:$L$484, 9, FALSE), "")</f>
        <v>#REF!</v>
      </c>
      <c r="J92" t="str">
        <f>IF(A92&lt;&gt;"", VLOOKUP($A92, 'ICS-217'!$C$67:$L$484, 10, FALSE), "")</f>
        <v>#REF!</v>
      </c>
      <c r="K92" s="135" t="str">
        <f>IF($A92&lt;&gt;"", VLOOKUP($A92, 'ICS-217'!$C$67:$L$458, 13, FALSE), "")</f>
        <v>#REF!</v>
      </c>
    </row>
    <row r="93">
      <c r="A93" t="str">
        <f t="shared" si="1"/>
        <v>#REF!</v>
      </c>
      <c r="B93" t="str">
        <f>IF(A93&lt;&gt;"", VLOOKUP($A93, 'ICS-217'!$C$67:$L$484, 2, FALSE), "")</f>
        <v>#REF!</v>
      </c>
      <c r="C93" t="str">
        <f>IF(A93&lt;&gt;"", VLOOKUP($A93, 'ICS-217'!$C$67:$L$484, 3, FALSE), "")</f>
        <v>#REF!</v>
      </c>
      <c r="D93" t="str">
        <f>IF(A93&lt;&gt;"", VLOOKUP($A93, 'ICS-217'!$C$67:$L$484, 4, FALSE), "")</f>
        <v>#REF!</v>
      </c>
      <c r="E93" t="str">
        <f>IF(A93&lt;&gt;"", VLOOKUP($A93, 'ICS-217'!$C$67:$L$484, 5, FALSE), "")</f>
        <v>#REF!</v>
      </c>
      <c r="F93" t="str">
        <f>IF(A93&lt;&gt;"", VLOOKUP($A93, 'ICS-217'!$C$67:$L$484, 6, FALSE), "")</f>
        <v>#REF!</v>
      </c>
      <c r="G93" t="str">
        <f>IF(A93&lt;&gt;"", VLOOKUP($A93, 'ICS-217'!$C$67:$L$484, 7, FALSE), "")</f>
        <v>#REF!</v>
      </c>
      <c r="H93" t="str">
        <f>IF(A93&lt;&gt;"", VLOOKUP($A93, 'ICS-217'!$C$67:$L$484, 8, FALSE), "")</f>
        <v>#REF!</v>
      </c>
      <c r="I93" t="str">
        <f>IF(A93&lt;&gt;"", VLOOKUP($A93, 'ICS-217'!$C$67:$L$484, 9, FALSE), "")</f>
        <v>#REF!</v>
      </c>
      <c r="J93" t="str">
        <f>IF(A93&lt;&gt;"", VLOOKUP($A93, 'ICS-217'!$C$67:$L$484, 10, FALSE), "")</f>
        <v>#REF!</v>
      </c>
      <c r="K93" s="135" t="str">
        <f>IF($A93&lt;&gt;"", VLOOKUP($A93, 'ICS-217'!$C$67:$L$458, 13, FALSE), "")</f>
        <v>#REF!</v>
      </c>
    </row>
    <row r="94">
      <c r="A94" t="str">
        <f t="shared" si="1"/>
        <v>#REF!</v>
      </c>
      <c r="B94" t="str">
        <f>IF(A94&lt;&gt;"", VLOOKUP($A94, 'ICS-217'!$C$67:$L$484, 2, FALSE), "")</f>
        <v>#REF!</v>
      </c>
      <c r="C94" t="str">
        <f>IF(A94&lt;&gt;"", VLOOKUP($A94, 'ICS-217'!$C$67:$L$484, 3, FALSE), "")</f>
        <v>#REF!</v>
      </c>
      <c r="D94" t="str">
        <f>IF(A94&lt;&gt;"", VLOOKUP($A94, 'ICS-217'!$C$67:$L$484, 4, FALSE), "")</f>
        <v>#REF!</v>
      </c>
      <c r="E94" t="str">
        <f>IF(A94&lt;&gt;"", VLOOKUP($A94, 'ICS-217'!$C$67:$L$484, 5, FALSE), "")</f>
        <v>#REF!</v>
      </c>
      <c r="F94" t="str">
        <f>IF(A94&lt;&gt;"", VLOOKUP($A94, 'ICS-217'!$C$67:$L$484, 6, FALSE), "")</f>
        <v>#REF!</v>
      </c>
      <c r="G94" t="str">
        <f>IF(A94&lt;&gt;"", VLOOKUP($A94, 'ICS-217'!$C$67:$L$484, 7, FALSE), "")</f>
        <v>#REF!</v>
      </c>
      <c r="H94" t="str">
        <f>IF(A94&lt;&gt;"", VLOOKUP($A94, 'ICS-217'!$C$67:$L$484, 8, FALSE), "")</f>
        <v>#REF!</v>
      </c>
      <c r="I94" t="str">
        <f>IF(A94&lt;&gt;"", VLOOKUP($A94, 'ICS-217'!$C$67:$L$484, 9, FALSE), "")</f>
        <v>#REF!</v>
      </c>
      <c r="J94" t="str">
        <f>IF(A94&lt;&gt;"", VLOOKUP($A94, 'ICS-217'!$C$67:$L$484, 10, FALSE), "")</f>
        <v>#REF!</v>
      </c>
      <c r="K94" s="135" t="str">
        <f>IF($A94&lt;&gt;"", VLOOKUP($A94, 'ICS-217'!$C$67:$L$458, 13, FALSE), "")</f>
        <v>#REF!</v>
      </c>
    </row>
    <row r="95">
      <c r="A95" t="str">
        <f t="shared" si="1"/>
        <v>#REF!</v>
      </c>
      <c r="B95" t="str">
        <f>IF(A95&lt;&gt;"", VLOOKUP($A95, 'ICS-217'!$C$67:$L$484, 2, FALSE), "")</f>
        <v>#REF!</v>
      </c>
      <c r="C95" t="str">
        <f>IF(A95&lt;&gt;"", VLOOKUP($A95, 'ICS-217'!$C$67:$L$484, 3, FALSE), "")</f>
        <v>#REF!</v>
      </c>
      <c r="D95" t="str">
        <f>IF(A95&lt;&gt;"", VLOOKUP($A95, 'ICS-217'!$C$67:$L$484, 4, FALSE), "")</f>
        <v>#REF!</v>
      </c>
      <c r="E95" t="str">
        <f>IF(A95&lt;&gt;"", VLOOKUP($A95, 'ICS-217'!$C$67:$L$484, 5, FALSE), "")</f>
        <v>#REF!</v>
      </c>
      <c r="F95" t="str">
        <f>IF(A95&lt;&gt;"", VLOOKUP($A95, 'ICS-217'!$C$67:$L$484, 6, FALSE), "")</f>
        <v>#REF!</v>
      </c>
      <c r="G95" t="str">
        <f>IF(A95&lt;&gt;"", VLOOKUP($A95, 'ICS-217'!$C$67:$L$484, 7, FALSE), "")</f>
        <v>#REF!</v>
      </c>
      <c r="H95" t="str">
        <f>IF(A95&lt;&gt;"", VLOOKUP($A95, 'ICS-217'!$C$67:$L$484, 8, FALSE), "")</f>
        <v>#REF!</v>
      </c>
      <c r="I95" t="str">
        <f>IF(A95&lt;&gt;"", VLOOKUP($A95, 'ICS-217'!$C$67:$L$484, 9, FALSE), "")</f>
        <v>#REF!</v>
      </c>
      <c r="J95" t="str">
        <f>IF(A95&lt;&gt;"", VLOOKUP($A95, 'ICS-217'!$C$67:$L$484, 10, FALSE), "")</f>
        <v>#REF!</v>
      </c>
      <c r="K95" s="135" t="str">
        <f>IF($A95&lt;&gt;"", VLOOKUP($A95, 'ICS-217'!$C$67:$L$458, 13, FALSE), "")</f>
        <v>#REF!</v>
      </c>
    </row>
    <row r="96">
      <c r="A96" t="str">
        <f t="shared" si="1"/>
        <v>#REF!</v>
      </c>
      <c r="B96" t="str">
        <f>IF(A96&lt;&gt;"", VLOOKUP($A96, 'ICS-217'!$C$67:$L$484, 2, FALSE), "")</f>
        <v>#REF!</v>
      </c>
      <c r="C96" t="str">
        <f>IF(A96&lt;&gt;"", VLOOKUP($A96, 'ICS-217'!$C$67:$L$484, 3, FALSE), "")</f>
        <v>#REF!</v>
      </c>
      <c r="D96" t="str">
        <f>IF(A96&lt;&gt;"", VLOOKUP($A96, 'ICS-217'!$C$67:$L$484, 4, FALSE), "")</f>
        <v>#REF!</v>
      </c>
      <c r="E96" t="str">
        <f>IF(A96&lt;&gt;"", VLOOKUP($A96, 'ICS-217'!$C$67:$L$484, 5, FALSE), "")</f>
        <v>#REF!</v>
      </c>
      <c r="F96" t="str">
        <f>IF(A96&lt;&gt;"", VLOOKUP($A96, 'ICS-217'!$C$67:$L$484, 6, FALSE), "")</f>
        <v>#REF!</v>
      </c>
      <c r="G96" t="str">
        <f>IF(A96&lt;&gt;"", VLOOKUP($A96, 'ICS-217'!$C$67:$L$484, 7, FALSE), "")</f>
        <v>#REF!</v>
      </c>
      <c r="H96" t="str">
        <f>IF(A96&lt;&gt;"", VLOOKUP($A96, 'ICS-217'!$C$67:$L$484, 8, FALSE), "")</f>
        <v>#REF!</v>
      </c>
      <c r="I96" t="str">
        <f>IF(A96&lt;&gt;"", VLOOKUP($A96, 'ICS-217'!$C$67:$L$484, 9, FALSE), "")</f>
        <v>#REF!</v>
      </c>
      <c r="J96" t="str">
        <f>IF(A96&lt;&gt;"", VLOOKUP($A96, 'ICS-217'!$C$67:$L$484, 10, FALSE), "")</f>
        <v>#REF!</v>
      </c>
      <c r="K96" s="135" t="str">
        <f>IF($A96&lt;&gt;"", VLOOKUP($A96, 'ICS-217'!$C$67:$L$458, 13, FALSE), "")</f>
        <v>#REF!</v>
      </c>
    </row>
    <row r="97">
      <c r="A97" t="str">
        <f t="shared" si="1"/>
        <v>#REF!</v>
      </c>
      <c r="B97" t="str">
        <f>IF(A97&lt;&gt;"", VLOOKUP($A97, 'ICS-217'!$C$67:$L$484, 2, FALSE), "")</f>
        <v>#REF!</v>
      </c>
      <c r="C97" t="str">
        <f>IF(A97&lt;&gt;"", VLOOKUP($A97, 'ICS-217'!$C$67:$L$484, 3, FALSE), "")</f>
        <v>#REF!</v>
      </c>
      <c r="D97" t="str">
        <f>IF(A97&lt;&gt;"", VLOOKUP($A97, 'ICS-217'!$C$67:$L$484, 4, FALSE), "")</f>
        <v>#REF!</v>
      </c>
      <c r="E97" t="str">
        <f>IF(A97&lt;&gt;"", VLOOKUP($A97, 'ICS-217'!$C$67:$L$484, 5, FALSE), "")</f>
        <v>#REF!</v>
      </c>
      <c r="F97" t="str">
        <f>IF(A97&lt;&gt;"", VLOOKUP($A97, 'ICS-217'!$C$67:$L$484, 6, FALSE), "")</f>
        <v>#REF!</v>
      </c>
      <c r="G97" t="str">
        <f>IF(A97&lt;&gt;"", VLOOKUP($A97, 'ICS-217'!$C$67:$L$484, 7, FALSE), "")</f>
        <v>#REF!</v>
      </c>
      <c r="H97" t="str">
        <f>IF(A97&lt;&gt;"", VLOOKUP($A97, 'ICS-217'!$C$67:$L$484, 8, FALSE), "")</f>
        <v>#REF!</v>
      </c>
      <c r="I97" t="str">
        <f>IF(A97&lt;&gt;"", VLOOKUP($A97, 'ICS-217'!$C$67:$L$484, 9, FALSE), "")</f>
        <v>#REF!</v>
      </c>
      <c r="J97" t="str">
        <f>IF(A97&lt;&gt;"", VLOOKUP($A97, 'ICS-217'!$C$67:$L$484, 10, FALSE), "")</f>
        <v>#REF!</v>
      </c>
      <c r="K97" s="135" t="str">
        <f>IF($A97&lt;&gt;"", VLOOKUP($A97, 'ICS-217'!$C$67:$L$458, 13, FALSE), "")</f>
        <v>#REF!</v>
      </c>
    </row>
    <row r="98">
      <c r="A98" t="str">
        <f t="shared" si="1"/>
        <v>#REF!</v>
      </c>
      <c r="B98" t="str">
        <f>IF(A98&lt;&gt;"", VLOOKUP($A98, 'ICS-217'!$C$67:$L$484, 2, FALSE), "")</f>
        <v>#REF!</v>
      </c>
      <c r="C98" t="str">
        <f>IF(A98&lt;&gt;"", VLOOKUP($A98, 'ICS-217'!$C$67:$L$484, 3, FALSE), "")</f>
        <v>#REF!</v>
      </c>
      <c r="D98" t="str">
        <f>IF(A98&lt;&gt;"", VLOOKUP($A98, 'ICS-217'!$C$67:$L$484, 4, FALSE), "")</f>
        <v>#REF!</v>
      </c>
      <c r="E98" t="str">
        <f>IF(A98&lt;&gt;"", VLOOKUP($A98, 'ICS-217'!$C$67:$L$484, 5, FALSE), "")</f>
        <v>#REF!</v>
      </c>
      <c r="F98" t="str">
        <f>IF(A98&lt;&gt;"", VLOOKUP($A98, 'ICS-217'!$C$67:$L$484, 6, FALSE), "")</f>
        <v>#REF!</v>
      </c>
      <c r="G98" t="str">
        <f>IF(A98&lt;&gt;"", VLOOKUP($A98, 'ICS-217'!$C$67:$L$484, 7, FALSE), "")</f>
        <v>#REF!</v>
      </c>
      <c r="H98" t="str">
        <f>IF(A98&lt;&gt;"", VLOOKUP($A98, 'ICS-217'!$C$67:$L$484, 8, FALSE), "")</f>
        <v>#REF!</v>
      </c>
      <c r="I98" t="str">
        <f>IF(A98&lt;&gt;"", VLOOKUP($A98, 'ICS-217'!$C$67:$L$484, 9, FALSE), "")</f>
        <v>#REF!</v>
      </c>
      <c r="J98" t="str">
        <f>IF(A98&lt;&gt;"", VLOOKUP($A98, 'ICS-217'!$C$67:$L$484, 10, FALSE), "")</f>
        <v>#REF!</v>
      </c>
      <c r="K98" s="135" t="str">
        <f>IF($A98&lt;&gt;"", VLOOKUP($A98, 'ICS-217'!$C$67:$L$458, 13, FALSE), "")</f>
        <v>#REF!</v>
      </c>
    </row>
    <row r="99">
      <c r="A99" t="str">
        <f t="shared" si="1"/>
        <v>#REF!</v>
      </c>
      <c r="B99" t="str">
        <f>IF(A99&lt;&gt;"", VLOOKUP($A99, 'ICS-217'!$C$67:$L$484, 2, FALSE), "")</f>
        <v>#REF!</v>
      </c>
      <c r="C99" t="str">
        <f>IF(A99&lt;&gt;"", VLOOKUP($A99, 'ICS-217'!$C$67:$L$484, 3, FALSE), "")</f>
        <v>#REF!</v>
      </c>
      <c r="D99" t="str">
        <f>IF(A99&lt;&gt;"", VLOOKUP($A99, 'ICS-217'!$C$67:$L$484, 4, FALSE), "")</f>
        <v>#REF!</v>
      </c>
      <c r="E99" t="str">
        <f>IF(A99&lt;&gt;"", VLOOKUP($A99, 'ICS-217'!$C$67:$L$484, 5, FALSE), "")</f>
        <v>#REF!</v>
      </c>
      <c r="F99" t="str">
        <f>IF(A99&lt;&gt;"", VLOOKUP($A99, 'ICS-217'!$C$67:$L$484, 6, FALSE), "")</f>
        <v>#REF!</v>
      </c>
      <c r="G99" t="str">
        <f>IF(A99&lt;&gt;"", VLOOKUP($A99, 'ICS-217'!$C$67:$L$484, 7, FALSE), "")</f>
        <v>#REF!</v>
      </c>
      <c r="H99" t="str">
        <f>IF(A99&lt;&gt;"", VLOOKUP($A99, 'ICS-217'!$C$67:$L$484, 8, FALSE), "")</f>
        <v>#REF!</v>
      </c>
      <c r="I99" t="str">
        <f>IF(A99&lt;&gt;"", VLOOKUP($A99, 'ICS-217'!$C$67:$L$484, 9, FALSE), "")</f>
        <v>#REF!</v>
      </c>
      <c r="J99" t="str">
        <f>IF(A99&lt;&gt;"", VLOOKUP($A99, 'ICS-217'!$C$67:$L$484, 10, FALSE), "")</f>
        <v>#REF!</v>
      </c>
      <c r="K99" s="135" t="str">
        <f>IF($A99&lt;&gt;"", VLOOKUP($A99, 'ICS-217'!$C$67:$L$458, 13, FALSE), "")</f>
        <v>#REF!</v>
      </c>
    </row>
    <row r="100">
      <c r="A100" t="str">
        <f t="shared" si="1"/>
        <v>#REF!</v>
      </c>
      <c r="B100" t="str">
        <f>IF(A100&lt;&gt;"", VLOOKUP($A100, 'ICS-217'!$C$67:$L$484, 2, FALSE), "")</f>
        <v>#REF!</v>
      </c>
      <c r="C100" t="str">
        <f>IF(A100&lt;&gt;"", VLOOKUP($A100, 'ICS-217'!$C$67:$L$484, 3, FALSE), "")</f>
        <v>#REF!</v>
      </c>
      <c r="D100" t="str">
        <f>IF(A100&lt;&gt;"", VLOOKUP($A100, 'ICS-217'!$C$67:$L$484, 4, FALSE), "")</f>
        <v>#REF!</v>
      </c>
      <c r="E100" t="str">
        <f>IF(A100&lt;&gt;"", VLOOKUP($A100, 'ICS-217'!$C$67:$L$484, 5, FALSE), "")</f>
        <v>#REF!</v>
      </c>
      <c r="F100" t="str">
        <f>IF(A100&lt;&gt;"", VLOOKUP($A100, 'ICS-217'!$C$67:$L$484, 6, FALSE), "")</f>
        <v>#REF!</v>
      </c>
      <c r="G100" t="str">
        <f>IF(A100&lt;&gt;"", VLOOKUP($A100, 'ICS-217'!$C$67:$L$484, 7, FALSE), "")</f>
        <v>#REF!</v>
      </c>
      <c r="H100" t="str">
        <f>IF(A100&lt;&gt;"", VLOOKUP($A100, 'ICS-217'!$C$67:$L$484, 8, FALSE), "")</f>
        <v>#REF!</v>
      </c>
      <c r="I100" t="str">
        <f>IF(A100&lt;&gt;"", VLOOKUP($A100, 'ICS-217'!$C$67:$L$484, 9, FALSE), "")</f>
        <v>#REF!</v>
      </c>
      <c r="J100" t="str">
        <f>IF(A100&lt;&gt;"", VLOOKUP($A100, 'ICS-217'!$C$67:$L$484, 10, FALSE), "")</f>
        <v>#REF!</v>
      </c>
      <c r="K100" s="135" t="str">
        <f>IF($A100&lt;&gt;"", VLOOKUP($A100, 'ICS-217'!$C$67:$L$458, 13, FALSE), "")</f>
        <v>#REF!</v>
      </c>
    </row>
  </sheetData>
  <drawing r:id="rId1"/>
</worksheet>
</file>